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раздел 6 (школьное питание)" sheetId="2" r:id="rId1"/>
    <sheet name="ацк" sheetId="3" state="hidden" r:id="rId2"/>
    <sheet name="прил. 3" sheetId="4" state="hidden" r:id="rId3"/>
  </sheets>
  <externalReferences>
    <externalReference r:id="rId4"/>
  </externalReferences>
  <definedNames>
    <definedName name="APPT" localSheetId="1">ацк!#REF!</definedName>
    <definedName name="APPT" localSheetId="2">#REF!</definedName>
    <definedName name="APPT">#REF!</definedName>
    <definedName name="BBB" localSheetId="2">#REF!</definedName>
    <definedName name="BBB">#REF!</definedName>
    <definedName name="Excel_BuiltIn_Print_Area_1" localSheetId="2">#REF!</definedName>
    <definedName name="Excel_BuiltIn_Print_Area_1">#REF!</definedName>
    <definedName name="FIO" localSheetId="1">ацк!#REF!</definedName>
    <definedName name="FIO" localSheetId="2">#REF!</definedName>
    <definedName name="FIO">#REF!</definedName>
    <definedName name="LAST_CELL" localSheetId="1">ацк!$I$16</definedName>
    <definedName name="SIGN" localSheetId="1">ацк!#REF!</definedName>
    <definedName name="SIGN" localSheetId="2">#REF!</definedName>
    <definedName name="SIGN">#REF!</definedName>
    <definedName name="Валюта" localSheetId="2">[1]Дружный!#REF!</definedName>
    <definedName name="Валюта">[1]Дружный!#REF!</definedName>
    <definedName name="Всего" localSheetId="2">[1]Дружный!#REF!</definedName>
    <definedName name="Всего">[1]Дружный!#REF!</definedName>
    <definedName name="ИтогОборотДебет" localSheetId="2">[1]Дружный!#REF!</definedName>
    <definedName name="ИтогОборотДебет">[1]Дружный!#REF!</definedName>
    <definedName name="ИтогОборотКредит" localSheetId="2">[1]Дружный!#REF!</definedName>
    <definedName name="ИтогОборотКредит">[1]Дружный!#REF!</definedName>
    <definedName name="ИтогоПо" localSheetId="2">[1]Дружный!#REF!</definedName>
    <definedName name="ИтогоПо">[1]Дружный!#REF!</definedName>
    <definedName name="ИтогОстатокКонец" localSheetId="2">[1]Дружный!#REF!</definedName>
    <definedName name="ИтогОстатокКонец">[1]Дружный!#REF!</definedName>
    <definedName name="ИтогОстатокНачало" localSheetId="2">[1]Дружный!#REF!</definedName>
    <definedName name="ИтогОстатокНачало">[1]Дружный!#REF!</definedName>
    <definedName name="Номенклатура" localSheetId="2">[1]Дружный!#REF!</definedName>
    <definedName name="Номенклатура">[1]Дружный!#REF!</definedName>
    <definedName name="Номенклатура1" localSheetId="2">[1]Дружный!#REF!</definedName>
    <definedName name="Номенклатура1">[1]Дружный!#REF!</definedName>
    <definedName name="Номер1" localSheetId="2">[1]Дружный!#REF!</definedName>
    <definedName name="Номер1">[1]Дружный!#REF!</definedName>
    <definedName name="_xlnm.Print_Area" localSheetId="2">'прил. 3'!$A$1:$J$30</definedName>
    <definedName name="_xlnm.Print_Area" localSheetId="0">'раздел 6 (школьное питание)'!$A$1:$P$13</definedName>
    <definedName name="ОборотДебет" localSheetId="2">[1]Дружный!#REF!</definedName>
    <definedName name="ОборотДебет">[1]Дружный!#REF!</definedName>
    <definedName name="ОборотКредит" localSheetId="2">[1]Дружный!#REF!</definedName>
    <definedName name="ОборотКредит">[1]Дружный!#REF!</definedName>
    <definedName name="ОстатокКонец" localSheetId="2">[1]Дружный!#REF!</definedName>
    <definedName name="ОстатокКонец">[1]Дружный!#REF!</definedName>
    <definedName name="ОстатокНачало" localSheetId="2">[1]Дружный!#REF!</definedName>
    <definedName name="ОстатокНачало">[1]Дружный!#REF!</definedName>
    <definedName name="ПартияДата" localSheetId="2">[1]Дружный!#REF!</definedName>
    <definedName name="ПартияДата">[1]Дружный!#REF!</definedName>
    <definedName name="СчетМол" localSheetId="2">[1]Дружный!#REF!</definedName>
    <definedName name="СчетМол">[1]Дружный!#REF!</definedName>
  </definedNames>
  <calcPr calcId="144525"/>
</workbook>
</file>

<file path=xl/calcChain.xml><?xml version="1.0" encoding="utf-8"?>
<calcChain xmlns="http://schemas.openxmlformats.org/spreadsheetml/2006/main">
  <c r="D23" i="4" l="1"/>
  <c r="D22" i="4"/>
  <c r="C22" i="4"/>
  <c r="J21" i="4"/>
  <c r="L21" i="4" s="1"/>
  <c r="I21" i="4"/>
  <c r="K21" i="4" s="1"/>
  <c r="H21" i="4"/>
  <c r="K20" i="4"/>
  <c r="J20" i="4"/>
  <c r="L20" i="4" s="1"/>
  <c r="L19" i="4" s="1"/>
  <c r="H20" i="4"/>
  <c r="G19" i="4"/>
  <c r="C13" i="4"/>
  <c r="O12" i="4"/>
  <c r="F10" i="4"/>
  <c r="F12" i="4" s="1"/>
  <c r="N9" i="4"/>
  <c r="E9" i="4"/>
  <c r="C9" i="4"/>
  <c r="E8" i="4"/>
  <c r="D8" i="4"/>
  <c r="C8" i="4"/>
  <c r="I7" i="4"/>
  <c r="K7" i="4" s="1"/>
  <c r="K6" i="4" s="1"/>
  <c r="F7" i="4"/>
  <c r="F9" i="4" s="1"/>
  <c r="J9" i="4" s="1"/>
  <c r="G6" i="4"/>
  <c r="F6" i="4"/>
  <c r="E6" i="4"/>
  <c r="D6" i="4"/>
  <c r="D19" i="4" s="1"/>
  <c r="C6" i="4"/>
  <c r="C19" i="4" s="1"/>
  <c r="L9" i="4" l="1"/>
  <c r="I6" i="4"/>
  <c r="J6" i="4"/>
  <c r="J7" i="4"/>
  <c r="F8" i="4"/>
  <c r="E10" i="4"/>
  <c r="I9" i="4"/>
  <c r="F13" i="4"/>
  <c r="J12" i="4"/>
  <c r="L12" i="4" s="1"/>
  <c r="J10" i="4"/>
  <c r="L10" i="4" s="1"/>
  <c r="F11" i="4"/>
  <c r="F19" i="4" l="1"/>
  <c r="J11" i="4"/>
  <c r="L11" i="4" s="1"/>
  <c r="F14" i="4"/>
  <c r="J13" i="4"/>
  <c r="L13" i="4" s="1"/>
  <c r="K9" i="4"/>
  <c r="H9" i="4"/>
  <c r="E12" i="4"/>
  <c r="E11" i="4"/>
  <c r="I10" i="4"/>
  <c r="L7" i="4"/>
  <c r="L6" i="4" s="1"/>
  <c r="H7" i="4"/>
  <c r="H6" i="4"/>
  <c r="N12" i="2"/>
  <c r="O12" i="2"/>
  <c r="M12" i="2"/>
  <c r="H12" i="2"/>
  <c r="K10" i="4" l="1"/>
  <c r="H10" i="4"/>
  <c r="E19" i="4"/>
  <c r="I11" i="4"/>
  <c r="E13" i="4"/>
  <c r="I12" i="4"/>
  <c r="F16" i="4"/>
  <c r="J14" i="4"/>
  <c r="L14" i="4" l="1"/>
  <c r="F17" i="4"/>
  <c r="J16" i="4"/>
  <c r="L16" i="4" s="1"/>
  <c r="K12" i="4"/>
  <c r="H12" i="4"/>
  <c r="E14" i="4"/>
  <c r="I13" i="4"/>
  <c r="K11" i="4"/>
  <c r="H11" i="4"/>
  <c r="K13" i="4" l="1"/>
  <c r="H13" i="4"/>
  <c r="E16" i="4"/>
  <c r="I14" i="4"/>
  <c r="F18" i="4"/>
  <c r="J18" i="4" s="1"/>
  <c r="L18" i="4" s="1"/>
  <c r="J17" i="4"/>
  <c r="L17" i="4" s="1"/>
  <c r="F15" i="4"/>
  <c r="J15" i="4" s="1"/>
  <c r="L15" i="4" l="1"/>
  <c r="L8" i="4" s="1"/>
  <c r="L22" i="4" s="1"/>
  <c r="J8" i="4"/>
  <c r="J19" i="4" s="1"/>
  <c r="K14" i="4"/>
  <c r="H14" i="4"/>
  <c r="E17" i="4"/>
  <c r="I16" i="4"/>
  <c r="K16" i="4" l="1"/>
  <c r="H16" i="4"/>
  <c r="E18" i="4"/>
  <c r="I18" i="4" s="1"/>
  <c r="I17" i="4"/>
  <c r="E15" i="4"/>
  <c r="I15" i="4" s="1"/>
  <c r="J24" i="4"/>
  <c r="J22" i="4"/>
  <c r="K15" i="4" l="1"/>
  <c r="H15" i="4"/>
  <c r="I8" i="4"/>
  <c r="I19" i="4" s="1"/>
  <c r="K17" i="4"/>
  <c r="H17" i="4"/>
  <c r="K18" i="4"/>
  <c r="K8" i="4" s="1"/>
  <c r="K22" i="4" s="1"/>
  <c r="H18" i="4"/>
  <c r="H8" i="4" s="1"/>
  <c r="H19" i="4" s="1"/>
  <c r="H22" i="4" s="1"/>
  <c r="I24" i="4" l="1"/>
  <c r="I22" i="4"/>
  <c r="I26" i="4" l="1"/>
</calcChain>
</file>

<file path=xl/comments1.xml><?xml version="1.0" encoding="utf-8"?>
<comments xmlns="http://schemas.openxmlformats.org/spreadsheetml/2006/main">
  <authors>
    <author>Автор</author>
  </authors>
  <commentList>
    <comment ref="I9" authorId="0">
      <text>
        <r>
          <rPr>
            <b/>
            <sz val="9"/>
            <color indexed="81"/>
            <rFont val="Tahoma"/>
            <family val="2"/>
            <charset val="204"/>
          </rPr>
          <t>+ 1 707,60</t>
        </r>
      </text>
    </comment>
    <comment ref="J9" authorId="0">
      <text>
        <r>
          <rPr>
            <b/>
            <sz val="9"/>
            <color indexed="81"/>
            <rFont val="Tahoma"/>
            <family val="2"/>
            <charset val="204"/>
          </rPr>
          <t>- 4</t>
        </r>
      </text>
    </comment>
    <comment ref="J2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4 овз 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<sst xmlns="http://schemas.openxmlformats.org/spreadsheetml/2006/main" count="111" uniqueCount="95">
  <si>
    <t>№ п/п</t>
  </si>
  <si>
    <t>Наименование мероприятия</t>
  </si>
  <si>
    <t>Содержание мероприятия</t>
  </si>
  <si>
    <t>Срок реализации мероприятия</t>
  </si>
  <si>
    <t>с  (месяц/год)</t>
  </si>
  <si>
    <t>по  (месяц/год)</t>
  </si>
  <si>
    <t>Исполнитель мероприятия</t>
  </si>
  <si>
    <t>Расходы на мероприятие (руб.)</t>
  </si>
  <si>
    <t>Показатели непосредственного результата (показатели реализации мероприятия)</t>
  </si>
  <si>
    <t>Единица измерения показателя</t>
  </si>
  <si>
    <t>Наименование показателя</t>
  </si>
  <si>
    <t>1.</t>
  </si>
  <si>
    <t>Коды бюджетной классификации (раздел, подраздел, целевая статья, вид расходов, КОСГУ)</t>
  </si>
  <si>
    <t>Раздел 6. Мероприятия ВЦП</t>
  </si>
  <si>
    <t>Показатель объема: количество обучающихся</t>
  </si>
  <si>
    <t>Чел.</t>
  </si>
  <si>
    <t>Итого по ВЦП</t>
  </si>
  <si>
    <t>Управление образования Администрации Верхнекетского района</t>
  </si>
  <si>
    <t>07/02/69510S0440/612/241</t>
  </si>
  <si>
    <t>07/02/69510S0440/622/241</t>
  </si>
  <si>
    <t>Очередной финансовый год (2019)</t>
  </si>
  <si>
    <t>Плановый год 1 (2020)</t>
  </si>
  <si>
    <t>Плановый год 2 (2021)</t>
  </si>
  <si>
    <t>07/02/6951000000/612/241</t>
  </si>
  <si>
    <t>01.2019</t>
  </si>
  <si>
    <t>12.2019</t>
  </si>
  <si>
    <t xml:space="preserve"> на 01.01.2019 г.</t>
  </si>
  <si>
    <t>Бюджет: Бюджет муниципального образования "Верхнекетский район"</t>
  </si>
  <si>
    <t>Тип бланка расходов: Смета, Фонды, ПНО</t>
  </si>
  <si>
    <t>КЦСР: 69510*****</t>
  </si>
  <si>
    <t>КВСР: 905</t>
  </si>
  <si>
    <t>руб.</t>
  </si>
  <si>
    <t>КВР</t>
  </si>
  <si>
    <t>КОСГУ</t>
  </si>
  <si>
    <t>Раздел</t>
  </si>
  <si>
    <t>Подраздел</t>
  </si>
  <si>
    <t>Всего 2019</t>
  </si>
  <si>
    <t>612</t>
  </si>
  <si>
    <t>241</t>
  </si>
  <si>
    <t>07</t>
  </si>
  <si>
    <t>02</t>
  </si>
  <si>
    <t>622</t>
  </si>
  <si>
    <t>Итого</t>
  </si>
  <si>
    <t>КЦСР</t>
  </si>
  <si>
    <t>6951000000</t>
  </si>
  <si>
    <t>69510S0440</t>
  </si>
  <si>
    <t>СОШИ и из Палочки, питающиеся в БСШ 1</t>
  </si>
  <si>
    <t>2-ое чтение 24,9 рубля Белый Яр и 28,4 рублей кроме Белого Яра, 250 рублей СОШИ и 50 рублей из с.Палочка</t>
  </si>
  <si>
    <t>Приложение 3</t>
  </si>
  <si>
    <t>Расчет затрат на оплату стоимости питания обучающихся в общеобразовательных организациях на 2019 год</t>
  </si>
  <si>
    <t xml:space="preserve">№ п/п </t>
  </si>
  <si>
    <t>Наименование общеобразовательной организации</t>
  </si>
  <si>
    <t>Среднесписочная численность обучающихся в общеобразовательной организации, всего</t>
  </si>
  <si>
    <t>Среднесписочная численность обучающихся, пользующихся питанием, всего</t>
  </si>
  <si>
    <r>
      <t xml:space="preserve">утвержденная стоимость питания в день                       </t>
    </r>
    <r>
      <rPr>
        <b/>
        <sz val="10"/>
        <rFont val="Times New Roman"/>
        <family val="1"/>
        <charset val="204"/>
      </rPr>
      <t>24,9 рубля Белый Яр, 28,4 рублей остальные</t>
    </r>
  </si>
  <si>
    <t>Кол-во дней в год</t>
  </si>
  <si>
    <t>Сумма оплаты питания, всего</t>
  </si>
  <si>
    <t>в том числе</t>
  </si>
  <si>
    <t>гдо 3-х</t>
  </si>
  <si>
    <t>гдо сокр.</t>
  </si>
  <si>
    <t>за счет средств областного бюджета</t>
  </si>
  <si>
    <t>за счет средств местного бюджета</t>
  </si>
  <si>
    <t>об</t>
  </si>
  <si>
    <t>мб</t>
  </si>
  <si>
    <t>Атономные учреждения</t>
  </si>
  <si>
    <t>ау</t>
  </si>
  <si>
    <t>МАОУ «БСШ № 2»</t>
  </si>
  <si>
    <t>Бюджетные учреждения</t>
  </si>
  <si>
    <t>МБОУ «Белоярская СОШ № 1»</t>
  </si>
  <si>
    <t>2 многодетные +1 опекун</t>
  </si>
  <si>
    <t>филиал МБОУ «Белоярская СОШ № 1» в с.Палочка</t>
  </si>
  <si>
    <t>филиал МБОУ «Белоярская СОШ № 1» в п.Лисица</t>
  </si>
  <si>
    <t>может быть +1</t>
  </si>
  <si>
    <t>МБОУ «Катайгинская СОШ»</t>
  </si>
  <si>
    <t>5 Многодетные + 1 опека</t>
  </si>
  <si>
    <t>МБОУ «Клюквинская СОШИ»</t>
  </si>
  <si>
    <t>6 Многодетные</t>
  </si>
  <si>
    <t>филиал МБОУ «Клюквинская СОШИ» в п.Центральный</t>
  </si>
  <si>
    <t>филиал МБОУ «Клюквинская СОШИ» в п.Дружный</t>
  </si>
  <si>
    <t>МБОУ «Сайгинская СОШ»</t>
  </si>
  <si>
    <t>МБОУ «Степановская СОШ»</t>
  </si>
  <si>
    <t>МБОУ «Ягоднинская СОШ»</t>
  </si>
  <si>
    <t>7 многодетных</t>
  </si>
  <si>
    <t>Всего</t>
  </si>
  <si>
    <t>МБОУ «Клюквинская СОШИ» (проживающие в интернате)</t>
  </si>
  <si>
    <t>в мунзаде</t>
  </si>
  <si>
    <t>МБОУ «Белоярская СОШ № 1» (питающиеся из с.Палочка)</t>
  </si>
  <si>
    <t>ИТОГО</t>
  </si>
  <si>
    <t>Руководитель</t>
  </si>
  <si>
    <t>Т. А. Елисеева</t>
  </si>
  <si>
    <t>Исполнитель</t>
  </si>
  <si>
    <t>М. Е. Кайгородова</t>
  </si>
  <si>
    <t xml:space="preserve">Предоставление субсидий на иные цели из местного бюджета
муниципальным 
общеобразовательным
организациям 
</t>
  </si>
  <si>
    <t>Обеспечение частичной оплаты стоимости питания обучающихся из малоимущих семей, имеющих среднедушевой доход ниже прожиточного минимума, установленного правовыми актами Администрации Томской области, и обучающихся, относящихся к категории детей-сирот и детей, оставшихся без попечения родителей, а также предоставление дотации по оплате стоимости питания обучающимся льготных категорий, имеющих право на получение данной дотации, в муниципальных общеобразовательных организациях</t>
  </si>
  <si>
    <t>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</si>
</sst>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dd/mm/yyyy\ hh:mm"/>
    <numFmt numFmtId="165" formatCode="#,##0.0"/>
    <numFmt numFmtId="166" formatCode="0.0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</font>
    <font>
      <sz val="10"/>
      <name val="Helv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8.5"/>
      <name val="MS Sans Serif"/>
      <family val="2"/>
      <charset val="204"/>
    </font>
    <font>
      <b/>
      <sz val="8.5"/>
      <name val="MS Sans Serif"/>
      <family val="2"/>
      <charset val="204"/>
    </font>
    <font>
      <sz val="8"/>
      <name val="Arial Cyr"/>
    </font>
    <font>
      <b/>
      <sz val="8"/>
      <name val="Arial Cy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8">
    <xf numFmtId="0" fontId="0" fillId="0" borderId="0"/>
    <xf numFmtId="0" fontId="1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6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0" borderId="0"/>
    <xf numFmtId="0" fontId="10" fillId="0" borderId="0"/>
  </cellStyleXfs>
  <cellXfs count="126">
    <xf numFmtId="0" fontId="0" fillId="0" borderId="0" xfId="0"/>
    <xf numFmtId="0" fontId="3" fillId="0" borderId="0" xfId="0" applyFont="1"/>
    <xf numFmtId="0" fontId="4" fillId="0" borderId="0" xfId="0" applyFont="1"/>
    <xf numFmtId="0" fontId="11" fillId="0" borderId="0" xfId="26" applyFont="1" applyBorder="1" applyAlignment="1" applyProtection="1">
      <alignment horizontal="left"/>
    </xf>
    <xf numFmtId="0" fontId="11" fillId="0" borderId="0" xfId="26" applyFont="1" applyBorder="1" applyAlignment="1" applyProtection="1">
      <alignment horizontal="center"/>
    </xf>
    <xf numFmtId="164" fontId="11" fillId="0" borderId="0" xfId="26" applyNumberFormat="1" applyFont="1" applyBorder="1" applyAlignment="1" applyProtection="1">
      <alignment horizontal="center"/>
    </xf>
    <xf numFmtId="0" fontId="10" fillId="0" borderId="0" xfId="26"/>
    <xf numFmtId="0" fontId="12" fillId="0" borderId="0" xfId="26" applyFont="1" applyBorder="1" applyAlignment="1" applyProtection="1">
      <alignment horizontal="left" vertical="top" wrapText="1"/>
    </xf>
    <xf numFmtId="0" fontId="12" fillId="0" borderId="0" xfId="26" applyFont="1" applyBorder="1" applyAlignment="1" applyProtection="1">
      <alignment wrapText="1"/>
    </xf>
    <xf numFmtId="0" fontId="12" fillId="0" borderId="0" xfId="26" applyFont="1" applyBorder="1" applyAlignment="1" applyProtection="1"/>
    <xf numFmtId="49" fontId="13" fillId="0" borderId="2" xfId="0" applyNumberFormat="1" applyFont="1" applyBorder="1" applyAlignment="1" applyProtection="1">
      <alignment horizontal="center" vertical="center" wrapText="1"/>
    </xf>
    <xf numFmtId="49" fontId="14" fillId="0" borderId="11" xfId="0" applyNumberFormat="1" applyFont="1" applyBorder="1" applyAlignment="1" applyProtection="1">
      <alignment horizontal="center" vertical="center" wrapText="1"/>
    </xf>
    <xf numFmtId="49" fontId="14" fillId="0" borderId="11" xfId="0" applyNumberFormat="1" applyFont="1" applyBorder="1" applyAlignment="1" applyProtection="1">
      <alignment horizontal="left" vertical="center" wrapText="1"/>
    </xf>
    <xf numFmtId="4" fontId="14" fillId="0" borderId="11" xfId="0" applyNumberFormat="1" applyFont="1" applyBorder="1" applyAlignment="1" applyProtection="1">
      <alignment horizontal="right" vertical="center" wrapText="1"/>
    </xf>
    <xf numFmtId="49" fontId="15" fillId="0" borderId="12" xfId="0" applyNumberFormat="1" applyFont="1" applyBorder="1" applyAlignment="1" applyProtection="1">
      <alignment horizontal="center"/>
    </xf>
    <xf numFmtId="49" fontId="15" fillId="0" borderId="13" xfId="0" applyNumberFormat="1" applyFont="1" applyBorder="1" applyAlignment="1" applyProtection="1">
      <alignment horizontal="center"/>
    </xf>
    <xf numFmtId="49" fontId="15" fillId="0" borderId="13" xfId="0" applyNumberFormat="1" applyFont="1" applyBorder="1" applyAlignment="1" applyProtection="1">
      <alignment horizontal="left"/>
    </xf>
    <xf numFmtId="4" fontId="15" fillId="0" borderId="13" xfId="0" applyNumberFormat="1" applyFont="1" applyBorder="1" applyAlignment="1" applyProtection="1">
      <alignment horizontal="right"/>
    </xf>
    <xf numFmtId="0" fontId="16" fillId="2" borderId="0" xfId="1" applyFont="1" applyFill="1"/>
    <xf numFmtId="0" fontId="17" fillId="2" borderId="0" xfId="1" applyFont="1" applyFill="1"/>
    <xf numFmtId="0" fontId="17" fillId="2" borderId="0" xfId="1" applyFont="1" applyFill="1" applyAlignment="1">
      <alignment horizontal="right"/>
    </xf>
    <xf numFmtId="0" fontId="17" fillId="2" borderId="0" xfId="1" applyFont="1" applyFill="1" applyAlignment="1">
      <alignment horizontal="center"/>
    </xf>
    <xf numFmtId="0" fontId="17" fillId="2" borderId="2" xfId="1" applyFont="1" applyFill="1" applyBorder="1" applyAlignment="1">
      <alignment horizontal="center" vertical="center" wrapText="1"/>
    </xf>
    <xf numFmtId="0" fontId="19" fillId="2" borderId="2" xfId="1" applyFont="1" applyFill="1" applyBorder="1"/>
    <xf numFmtId="0" fontId="19" fillId="2" borderId="2" xfId="1" applyFont="1" applyFill="1" applyBorder="1" applyAlignment="1">
      <alignment horizontal="right"/>
    </xf>
    <xf numFmtId="3" fontId="19" fillId="2" borderId="2" xfId="1" applyNumberFormat="1" applyFont="1" applyFill="1" applyBorder="1" applyAlignment="1">
      <alignment horizontal="center"/>
    </xf>
    <xf numFmtId="165" fontId="19" fillId="2" borderId="2" xfId="1" applyNumberFormat="1" applyFont="1" applyFill="1" applyBorder="1" applyAlignment="1">
      <alignment horizontal="center"/>
    </xf>
    <xf numFmtId="165" fontId="19" fillId="2" borderId="0" xfId="1" applyNumberFormat="1" applyFont="1" applyFill="1" applyBorder="1" applyAlignment="1">
      <alignment horizontal="center"/>
    </xf>
    <xf numFmtId="0" fontId="19" fillId="2" borderId="0" xfId="1" applyFont="1" applyFill="1"/>
    <xf numFmtId="0" fontId="17" fillId="2" borderId="2" xfId="1" applyFont="1" applyFill="1" applyBorder="1"/>
    <xf numFmtId="0" fontId="17" fillId="4" borderId="2" xfId="1" applyFont="1" applyFill="1" applyBorder="1"/>
    <xf numFmtId="0" fontId="17" fillId="2" borderId="2" xfId="1" applyFont="1" applyFill="1" applyBorder="1" applyAlignment="1"/>
    <xf numFmtId="3" fontId="17" fillId="2" borderId="2" xfId="1" applyNumberFormat="1" applyFont="1" applyFill="1" applyBorder="1" applyAlignment="1">
      <alignment horizontal="center"/>
    </xf>
    <xf numFmtId="165" fontId="17" fillId="2" borderId="2" xfId="1" applyNumberFormat="1" applyFont="1" applyFill="1" applyBorder="1" applyAlignment="1">
      <alignment horizontal="center"/>
    </xf>
    <xf numFmtId="166" fontId="17" fillId="2" borderId="2" xfId="27" applyNumberFormat="1" applyFont="1" applyFill="1" applyBorder="1" applyAlignment="1"/>
    <xf numFmtId="3" fontId="19" fillId="2" borderId="2" xfId="1" applyNumberFormat="1" applyFont="1" applyFill="1" applyBorder="1" applyAlignment="1">
      <alignment horizontal="right"/>
    </xf>
    <xf numFmtId="0" fontId="19" fillId="2" borderId="2" xfId="1" applyFont="1" applyFill="1" applyBorder="1" applyAlignment="1"/>
    <xf numFmtId="165" fontId="17" fillId="5" borderId="2" xfId="1" applyNumberFormat="1" applyFont="1" applyFill="1" applyBorder="1" applyAlignment="1">
      <alignment horizontal="center"/>
    </xf>
    <xf numFmtId="165" fontId="17" fillId="6" borderId="2" xfId="1" applyNumberFormat="1" applyFont="1" applyFill="1" applyBorder="1" applyAlignment="1">
      <alignment horizontal="center"/>
    </xf>
    <xf numFmtId="0" fontId="17" fillId="2" borderId="2" xfId="1" applyFont="1" applyFill="1" applyBorder="1" applyAlignment="1">
      <alignment horizontal="right"/>
    </xf>
    <xf numFmtId="0" fontId="17" fillId="4" borderId="2" xfId="1" applyFont="1" applyFill="1" applyBorder="1" applyAlignment="1">
      <alignment horizontal="right"/>
    </xf>
    <xf numFmtId="0" fontId="18" fillId="2" borderId="2" xfId="1" applyFont="1" applyFill="1" applyBorder="1" applyAlignment="1">
      <alignment horizontal="left"/>
    </xf>
    <xf numFmtId="0" fontId="18" fillId="2" borderId="2" xfId="1" applyFont="1" applyFill="1" applyBorder="1" applyAlignment="1">
      <alignment horizontal="center"/>
    </xf>
    <xf numFmtId="3" fontId="18" fillId="2" borderId="2" xfId="1" applyNumberFormat="1" applyFont="1" applyFill="1" applyBorder="1" applyAlignment="1">
      <alignment horizontal="center"/>
    </xf>
    <xf numFmtId="0" fontId="18" fillId="2" borderId="2" xfId="1" applyFont="1" applyFill="1" applyBorder="1" applyAlignment="1"/>
    <xf numFmtId="3" fontId="20" fillId="2" borderId="2" xfId="1" applyNumberFormat="1" applyFont="1" applyFill="1" applyBorder="1" applyAlignment="1">
      <alignment horizontal="center"/>
    </xf>
    <xf numFmtId="165" fontId="18" fillId="2" borderId="0" xfId="1" applyNumberFormat="1" applyFont="1" applyFill="1" applyBorder="1" applyAlignment="1">
      <alignment horizontal="center"/>
    </xf>
    <xf numFmtId="0" fontId="19" fillId="4" borderId="2" xfId="1" applyFont="1" applyFill="1" applyBorder="1"/>
    <xf numFmtId="166" fontId="16" fillId="2" borderId="2" xfId="27" applyNumberFormat="1" applyFont="1" applyFill="1" applyBorder="1" applyAlignment="1"/>
    <xf numFmtId="165" fontId="16" fillId="2" borderId="2" xfId="27" applyNumberFormat="1" applyFont="1" applyFill="1" applyBorder="1" applyAlignment="1"/>
    <xf numFmtId="165" fontId="18" fillId="2" borderId="2" xfId="1" applyNumberFormat="1" applyFont="1" applyFill="1" applyBorder="1" applyAlignment="1">
      <alignment horizontal="center"/>
    </xf>
    <xf numFmtId="0" fontId="18" fillId="2" borderId="0" xfId="1" applyFont="1" applyFill="1" applyBorder="1" applyAlignment="1">
      <alignment horizontal="left"/>
    </xf>
    <xf numFmtId="0" fontId="18" fillId="2" borderId="0" xfId="1" applyFont="1" applyFill="1" applyBorder="1" applyAlignment="1">
      <alignment horizontal="center"/>
    </xf>
    <xf numFmtId="0" fontId="18" fillId="2" borderId="0" xfId="1" applyFont="1" applyFill="1" applyBorder="1" applyAlignment="1"/>
    <xf numFmtId="4" fontId="20" fillId="2" borderId="0" xfId="1" applyNumberFormat="1" applyFont="1" applyFill="1" applyBorder="1" applyAlignment="1">
      <alignment horizontal="center"/>
    </xf>
    <xf numFmtId="4" fontId="18" fillId="2" borderId="0" xfId="1" applyNumberFormat="1" applyFont="1" applyFill="1" applyBorder="1" applyAlignment="1">
      <alignment horizontal="center"/>
    </xf>
    <xf numFmtId="166" fontId="18" fillId="2" borderId="0" xfId="1" applyNumberFormat="1" applyFont="1" applyFill="1" applyBorder="1" applyAlignment="1">
      <alignment horizontal="center"/>
    </xf>
    <xf numFmtId="0" fontId="16" fillId="2" borderId="0" xfId="1" applyFont="1" applyFill="1" applyAlignment="1">
      <alignment horizontal="right"/>
    </xf>
    <xf numFmtId="4" fontId="19" fillId="2" borderId="0" xfId="1" applyNumberFormat="1" applyFont="1" applyFill="1"/>
    <xf numFmtId="4" fontId="19" fillId="3" borderId="0" xfId="1" applyNumberFormat="1" applyFont="1" applyFill="1"/>
    <xf numFmtId="166" fontId="19" fillId="2" borderId="0" xfId="1" applyNumberFormat="1" applyFont="1" applyFill="1"/>
    <xf numFmtId="165" fontId="17" fillId="2" borderId="0" xfId="1" applyNumberFormat="1" applyFont="1" applyFill="1" applyBorder="1" applyAlignment="1">
      <alignment horizontal="center"/>
    </xf>
    <xf numFmtId="4" fontId="17" fillId="2" borderId="0" xfId="1" applyNumberFormat="1" applyFont="1" applyFill="1"/>
    <xf numFmtId="49" fontId="17" fillId="2" borderId="0" xfId="1" applyNumberFormat="1" applyFont="1" applyFill="1"/>
    <xf numFmtId="3" fontId="18" fillId="2" borderId="0" xfId="1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4" fontId="4" fillId="2" borderId="2" xfId="0" applyNumberFormat="1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textRotation="90" wrapText="1"/>
    </xf>
    <xf numFmtId="3" fontId="3" fillId="2" borderId="5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4" fontId="9" fillId="2" borderId="2" xfId="0" applyNumberFormat="1" applyFont="1" applyFill="1" applyBorder="1" applyAlignment="1">
      <alignment horizontal="center" vertical="center" textRotation="90" wrapText="1"/>
    </xf>
    <xf numFmtId="0" fontId="9" fillId="2" borderId="2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textRotation="90"/>
    </xf>
    <xf numFmtId="0" fontId="3" fillId="2" borderId="7" xfId="0" applyFont="1" applyFill="1" applyBorder="1" applyAlignment="1">
      <alignment horizontal="center" vertical="center" textRotation="90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textRotation="90"/>
    </xf>
    <xf numFmtId="0" fontId="3" fillId="2" borderId="7" xfId="0" applyFont="1" applyFill="1" applyBorder="1" applyAlignment="1">
      <alignment horizontal="center" textRotation="90"/>
    </xf>
    <xf numFmtId="0" fontId="3" fillId="2" borderId="5" xfId="0" applyFont="1" applyFill="1" applyBorder="1" applyAlignment="1">
      <alignment horizontal="center" textRotation="90" wrapText="1"/>
    </xf>
    <xf numFmtId="0" fontId="3" fillId="2" borderId="7" xfId="0" applyFont="1" applyFill="1" applyBorder="1" applyAlignment="1">
      <alignment horizontal="center" textRotation="90" wrapText="1"/>
    </xf>
    <xf numFmtId="0" fontId="3" fillId="2" borderId="3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textRotation="90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textRotation="90" wrapText="1"/>
    </xf>
    <xf numFmtId="3" fontId="5" fillId="2" borderId="7" xfId="0" applyNumberFormat="1" applyFont="1" applyFill="1" applyBorder="1" applyAlignment="1">
      <alignment horizontal="center" vertical="center" wrapText="1"/>
    </xf>
    <xf numFmtId="0" fontId="12" fillId="0" borderId="0" xfId="26" applyFont="1" applyBorder="1" applyAlignment="1" applyProtection="1">
      <alignment horizontal="left" vertical="top" wrapText="1"/>
    </xf>
    <xf numFmtId="0" fontId="10" fillId="0" borderId="0" xfId="26" applyFont="1" applyBorder="1" applyAlignment="1" applyProtection="1">
      <alignment horizontal="left" vertical="top" wrapText="1"/>
    </xf>
    <xf numFmtId="0" fontId="18" fillId="3" borderId="0" xfId="1" applyFont="1" applyFill="1" applyAlignment="1">
      <alignment horizontal="center" wrapText="1"/>
    </xf>
    <xf numFmtId="0" fontId="17" fillId="2" borderId="5" xfId="1" applyFont="1" applyFill="1" applyBorder="1" applyAlignment="1">
      <alignment horizontal="center" vertical="center" wrapText="1"/>
    </xf>
    <xf numFmtId="0" fontId="17" fillId="2" borderId="7" xfId="1" applyFont="1" applyFill="1" applyBorder="1" applyAlignment="1">
      <alignment horizontal="center" vertical="center" wrapText="1"/>
    </xf>
    <xf numFmtId="0" fontId="17" fillId="2" borderId="14" xfId="1" applyFont="1" applyFill="1" applyBorder="1" applyAlignment="1">
      <alignment horizontal="center" vertical="center" wrapText="1"/>
    </xf>
    <xf numFmtId="0" fontId="17" fillId="2" borderId="15" xfId="1" applyFont="1" applyFill="1" applyBorder="1" applyAlignment="1">
      <alignment horizontal="center" vertical="center" wrapText="1"/>
    </xf>
  </cellXfs>
  <cellStyles count="28">
    <cellStyle name="Денежный 2" xfId="3"/>
    <cellStyle name="Обычный" xfId="0" builtinId="0"/>
    <cellStyle name="Обычный 10" xfId="4"/>
    <cellStyle name="Обычный 11" xfId="5"/>
    <cellStyle name="Обычный 11 2" xfId="6"/>
    <cellStyle name="Обычный 12" xfId="26"/>
    <cellStyle name="Обычный 2" xfId="1"/>
    <cellStyle name="Обычный 2 2" xfId="7"/>
    <cellStyle name="Обычный 2 2 2" xfId="8"/>
    <cellStyle name="Обычный 2 3" xfId="9"/>
    <cellStyle name="Обычный 2 4" xfId="10"/>
    <cellStyle name="Обычный 2_! внешкольные 2010 " xfId="11"/>
    <cellStyle name="Обычный 3" xfId="2"/>
    <cellStyle name="Обычный 3 2" xfId="12"/>
    <cellStyle name="Обычный 3 3" xfId="27"/>
    <cellStyle name="Обычный 4" xfId="13"/>
    <cellStyle name="Обычный 4 2" xfId="14"/>
    <cellStyle name="Обычный 5" xfId="15"/>
    <cellStyle name="Обычный 6" xfId="16"/>
    <cellStyle name="Обычный 6 2" xfId="17"/>
    <cellStyle name="Обычный 7" xfId="18"/>
    <cellStyle name="Обычный 8" xfId="19"/>
    <cellStyle name="Обычный 9" xfId="20"/>
    <cellStyle name="Процентный 2" xfId="21"/>
    <cellStyle name="Процентный 3" xfId="22"/>
    <cellStyle name="Стиль 1" xfId="23"/>
    <cellStyle name="Финансовый 2" xfId="24"/>
    <cellStyle name="Финансовый 3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\share\Documents%20and%20Settings\Admin\&#1052;&#1086;&#1080;%20&#1076;&#1086;&#1082;&#1091;&#1084;&#1077;&#1085;&#1090;&#1099;\&#1047;&#1072;&#1075;&#1088;&#1091;&#1079;&#1082;&#1080;\2012%20%20%20&#1075;&#1086;&#1076;%20&#1086;&#1073;&#1098;&#1105;&#1084;&#1099;%20&#1079;&#1072;&#1082;&#1091;&#1087;&#1086;&#1082;%20&#1073;&#1077;&#1079;%20&#1046;&#1050;&#105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тайга"/>
      <sheetName val="Ягодное"/>
      <sheetName val="Сайга"/>
      <sheetName val="Дружный"/>
      <sheetName val="Центральный"/>
      <sheetName val="Лисица"/>
      <sheetName val="руо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topLeftCell="A5" zoomScaleNormal="100" workbookViewId="0">
      <selection activeCell="H12" sqref="H12:H13"/>
    </sheetView>
  </sheetViews>
  <sheetFormatPr defaultRowHeight="15.75" x14ac:dyDescent="0.25"/>
  <cols>
    <col min="1" max="1" width="3.85546875" style="1" customWidth="1"/>
    <col min="2" max="2" width="39.5703125" style="1" customWidth="1"/>
    <col min="3" max="3" width="24.140625" style="1" customWidth="1"/>
    <col min="4" max="5" width="10.140625" style="1" customWidth="1"/>
    <col min="6" max="6" width="16.85546875" style="1" customWidth="1"/>
    <col min="7" max="7" width="19.5703125" style="1" customWidth="1"/>
    <col min="8" max="8" width="7.5703125" style="1" customWidth="1"/>
    <col min="9" max="10" width="3.85546875" style="1" bestFit="1" customWidth="1"/>
    <col min="11" max="11" width="17.7109375" style="1" customWidth="1"/>
    <col min="12" max="12" width="5.7109375" style="1" bestFit="1" customWidth="1"/>
    <col min="13" max="13" width="7" style="1" bestFit="1" customWidth="1"/>
    <col min="14" max="15" width="3.85546875" style="1" bestFit="1" customWidth="1"/>
    <col min="16" max="16" width="3.140625" style="1" customWidth="1"/>
    <col min="17" max="16384" width="9.140625" style="1"/>
  </cols>
  <sheetData>
    <row r="1" spans="1:16" x14ac:dyDescent="0.25">
      <c r="A1" s="111" t="s">
        <v>13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16" ht="15" customHeight="1" x14ac:dyDescent="0.25">
      <c r="A2" s="90" t="s">
        <v>0</v>
      </c>
      <c r="B2" s="82" t="s">
        <v>1</v>
      </c>
      <c r="C2" s="82" t="s">
        <v>2</v>
      </c>
      <c r="D2" s="93" t="s">
        <v>3</v>
      </c>
      <c r="E2" s="94"/>
      <c r="F2" s="82" t="s">
        <v>6</v>
      </c>
      <c r="G2" s="82" t="s">
        <v>12</v>
      </c>
      <c r="H2" s="99" t="s">
        <v>7</v>
      </c>
      <c r="I2" s="99"/>
      <c r="J2" s="94"/>
      <c r="K2" s="105" t="s">
        <v>8</v>
      </c>
      <c r="L2" s="106"/>
      <c r="M2" s="106"/>
      <c r="N2" s="106"/>
      <c r="O2" s="107"/>
    </row>
    <row r="3" spans="1:16" ht="35.25" customHeight="1" x14ac:dyDescent="0.25">
      <c r="A3" s="91"/>
      <c r="B3" s="83"/>
      <c r="C3" s="83"/>
      <c r="D3" s="95"/>
      <c r="E3" s="96"/>
      <c r="F3" s="83"/>
      <c r="G3" s="83"/>
      <c r="H3" s="100"/>
      <c r="I3" s="100"/>
      <c r="J3" s="96"/>
      <c r="K3" s="108"/>
      <c r="L3" s="109"/>
      <c r="M3" s="109"/>
      <c r="N3" s="109"/>
      <c r="O3" s="110"/>
    </row>
    <row r="4" spans="1:16" ht="98.25" customHeight="1" x14ac:dyDescent="0.25">
      <c r="A4" s="91"/>
      <c r="B4" s="83"/>
      <c r="C4" s="83"/>
      <c r="D4" s="97" t="s">
        <v>4</v>
      </c>
      <c r="E4" s="97" t="s">
        <v>5</v>
      </c>
      <c r="F4" s="83"/>
      <c r="G4" s="83"/>
      <c r="H4" s="103" t="s">
        <v>20</v>
      </c>
      <c r="I4" s="101" t="s">
        <v>21</v>
      </c>
      <c r="J4" s="101" t="s">
        <v>22</v>
      </c>
      <c r="K4" s="82" t="s">
        <v>10</v>
      </c>
      <c r="L4" s="101" t="s">
        <v>9</v>
      </c>
      <c r="M4" s="103" t="s">
        <v>20</v>
      </c>
      <c r="N4" s="101" t="s">
        <v>21</v>
      </c>
      <c r="O4" s="101" t="s">
        <v>22</v>
      </c>
    </row>
    <row r="5" spans="1:16" ht="98.25" customHeight="1" x14ac:dyDescent="0.25">
      <c r="A5" s="92"/>
      <c r="B5" s="84"/>
      <c r="C5" s="84"/>
      <c r="D5" s="98"/>
      <c r="E5" s="98"/>
      <c r="F5" s="84"/>
      <c r="G5" s="84"/>
      <c r="H5" s="104"/>
      <c r="I5" s="102"/>
      <c r="J5" s="102"/>
      <c r="K5" s="84"/>
      <c r="L5" s="102"/>
      <c r="M5" s="104"/>
      <c r="N5" s="102"/>
      <c r="O5" s="102"/>
    </row>
    <row r="6" spans="1:16" ht="48" customHeight="1" x14ac:dyDescent="0.25">
      <c r="A6" s="112" t="s">
        <v>11</v>
      </c>
      <c r="B6" s="82" t="s">
        <v>93</v>
      </c>
      <c r="C6" s="82" t="s">
        <v>92</v>
      </c>
      <c r="D6" s="115" t="s">
        <v>24</v>
      </c>
      <c r="E6" s="115" t="s">
        <v>25</v>
      </c>
      <c r="F6" s="82" t="s">
        <v>17</v>
      </c>
      <c r="G6" s="86" t="s">
        <v>23</v>
      </c>
      <c r="H6" s="88">
        <v>1277798</v>
      </c>
      <c r="I6" s="77"/>
      <c r="J6" s="77"/>
      <c r="K6" s="82" t="s">
        <v>14</v>
      </c>
      <c r="L6" s="72" t="s">
        <v>15</v>
      </c>
      <c r="M6" s="74">
        <v>36</v>
      </c>
      <c r="N6" s="68"/>
      <c r="O6" s="68"/>
    </row>
    <row r="7" spans="1:16" ht="48" customHeight="1" x14ac:dyDescent="0.25">
      <c r="A7" s="113"/>
      <c r="B7" s="83"/>
      <c r="C7" s="83"/>
      <c r="D7" s="116"/>
      <c r="E7" s="116"/>
      <c r="F7" s="83"/>
      <c r="G7" s="87"/>
      <c r="H7" s="89"/>
      <c r="I7" s="78"/>
      <c r="J7" s="78"/>
      <c r="K7" s="83"/>
      <c r="L7" s="85"/>
      <c r="M7" s="118"/>
      <c r="N7" s="69"/>
      <c r="O7" s="69"/>
    </row>
    <row r="8" spans="1:16" ht="48" customHeight="1" x14ac:dyDescent="0.25">
      <c r="A8" s="113"/>
      <c r="B8" s="83"/>
      <c r="C8" s="83"/>
      <c r="D8" s="116"/>
      <c r="E8" s="116"/>
      <c r="F8" s="83"/>
      <c r="G8" s="86" t="s">
        <v>18</v>
      </c>
      <c r="H8" s="88">
        <v>519349.2</v>
      </c>
      <c r="I8" s="77"/>
      <c r="J8" s="77"/>
      <c r="K8" s="83"/>
      <c r="L8" s="72" t="s">
        <v>15</v>
      </c>
      <c r="M8" s="74">
        <v>726</v>
      </c>
      <c r="N8" s="68"/>
      <c r="O8" s="68"/>
    </row>
    <row r="9" spans="1:16" ht="48" customHeight="1" x14ac:dyDescent="0.25">
      <c r="A9" s="113"/>
      <c r="B9" s="83"/>
      <c r="C9" s="83"/>
      <c r="D9" s="116"/>
      <c r="E9" s="116"/>
      <c r="F9" s="83"/>
      <c r="G9" s="87"/>
      <c r="H9" s="89"/>
      <c r="I9" s="78"/>
      <c r="J9" s="78"/>
      <c r="K9" s="83"/>
      <c r="L9" s="85"/>
      <c r="M9" s="118"/>
      <c r="N9" s="69"/>
      <c r="O9" s="69"/>
    </row>
    <row r="10" spans="1:16" ht="48" customHeight="1" x14ac:dyDescent="0.25">
      <c r="A10" s="113"/>
      <c r="B10" s="83"/>
      <c r="C10" s="83"/>
      <c r="D10" s="116"/>
      <c r="E10" s="116"/>
      <c r="F10" s="83"/>
      <c r="G10" s="86" t="s">
        <v>19</v>
      </c>
      <c r="H10" s="88">
        <v>133388.79999999999</v>
      </c>
      <c r="I10" s="77"/>
      <c r="J10" s="77"/>
      <c r="K10" s="83"/>
      <c r="L10" s="72" t="s">
        <v>15</v>
      </c>
      <c r="M10" s="74">
        <v>186</v>
      </c>
      <c r="N10" s="68"/>
      <c r="O10" s="68"/>
    </row>
    <row r="11" spans="1:16" ht="48" customHeight="1" x14ac:dyDescent="0.25">
      <c r="A11" s="113"/>
      <c r="B11" s="83"/>
      <c r="C11" s="83"/>
      <c r="D11" s="116"/>
      <c r="E11" s="116"/>
      <c r="F11" s="83"/>
      <c r="G11" s="87"/>
      <c r="H11" s="117"/>
      <c r="I11" s="114"/>
      <c r="J11" s="114"/>
      <c r="K11" s="84"/>
      <c r="L11" s="73"/>
      <c r="M11" s="75"/>
      <c r="N11" s="76"/>
      <c r="O11" s="76"/>
    </row>
    <row r="12" spans="1:16" s="2" customFormat="1" ht="31.5" customHeight="1" x14ac:dyDescent="0.25">
      <c r="A12" s="79" t="s">
        <v>16</v>
      </c>
      <c r="B12" s="67"/>
      <c r="C12" s="67"/>
      <c r="D12" s="67"/>
      <c r="E12" s="67"/>
      <c r="F12" s="67"/>
      <c r="G12" s="67"/>
      <c r="H12" s="80">
        <f>SUM(H6:H11)</f>
        <v>1930536</v>
      </c>
      <c r="I12" s="66"/>
      <c r="J12" s="66"/>
      <c r="K12" s="67"/>
      <c r="L12" s="70" t="s">
        <v>15</v>
      </c>
      <c r="M12" s="71">
        <f>SUM(M6:M11)</f>
        <v>948</v>
      </c>
      <c r="N12" s="71">
        <f>SUM(N6:N11)</f>
        <v>0</v>
      </c>
      <c r="O12" s="71">
        <f>SUM(O6:O11)</f>
        <v>0</v>
      </c>
      <c r="P12" s="65" t="s">
        <v>94</v>
      </c>
    </row>
    <row r="13" spans="1:16" s="2" customFormat="1" ht="42.75" customHeight="1" x14ac:dyDescent="0.25">
      <c r="A13" s="79"/>
      <c r="B13" s="67"/>
      <c r="C13" s="67"/>
      <c r="D13" s="67"/>
      <c r="E13" s="67"/>
      <c r="F13" s="67"/>
      <c r="G13" s="67"/>
      <c r="H13" s="81"/>
      <c r="I13" s="67"/>
      <c r="J13" s="67"/>
      <c r="K13" s="67"/>
      <c r="L13" s="70"/>
      <c r="M13" s="71"/>
      <c r="N13" s="71"/>
      <c r="O13" s="71"/>
      <c r="P13" s="65"/>
    </row>
  </sheetData>
  <mergeCells count="66">
    <mergeCell ref="I6:I7"/>
    <mergeCell ref="A1:O1"/>
    <mergeCell ref="A6:A11"/>
    <mergeCell ref="I10:I11"/>
    <mergeCell ref="J10:J11"/>
    <mergeCell ref="B6:B11"/>
    <mergeCell ref="C6:C11"/>
    <mergeCell ref="D6:D11"/>
    <mergeCell ref="E6:E11"/>
    <mergeCell ref="F6:F11"/>
    <mergeCell ref="G10:G11"/>
    <mergeCell ref="H10:H11"/>
    <mergeCell ref="G6:G7"/>
    <mergeCell ref="M6:M7"/>
    <mergeCell ref="M8:M9"/>
    <mergeCell ref="H8:H9"/>
    <mergeCell ref="K2:O3"/>
    <mergeCell ref="N4:N5"/>
    <mergeCell ref="O4:O5"/>
    <mergeCell ref="L4:L5"/>
    <mergeCell ref="M4:M5"/>
    <mergeCell ref="K4:K5"/>
    <mergeCell ref="H2:J3"/>
    <mergeCell ref="I4:I5"/>
    <mergeCell ref="J4:J5"/>
    <mergeCell ref="F2:F5"/>
    <mergeCell ref="G2:G5"/>
    <mergeCell ref="H4:H5"/>
    <mergeCell ref="A2:A5"/>
    <mergeCell ref="B2:B5"/>
    <mergeCell ref="C2:C5"/>
    <mergeCell ref="D2:E3"/>
    <mergeCell ref="D4:D5"/>
    <mergeCell ref="E4:E5"/>
    <mergeCell ref="N8:N9"/>
    <mergeCell ref="A12:A13"/>
    <mergeCell ref="H12:H13"/>
    <mergeCell ref="B12:B13"/>
    <mergeCell ref="C12:C13"/>
    <mergeCell ref="D12:D13"/>
    <mergeCell ref="E12:E13"/>
    <mergeCell ref="F12:F13"/>
    <mergeCell ref="G12:G13"/>
    <mergeCell ref="K6:K11"/>
    <mergeCell ref="L6:L7"/>
    <mergeCell ref="L8:L9"/>
    <mergeCell ref="G8:G9"/>
    <mergeCell ref="I8:I9"/>
    <mergeCell ref="J8:J9"/>
    <mergeCell ref="H6:H7"/>
    <mergeCell ref="P12:P13"/>
    <mergeCell ref="I12:I13"/>
    <mergeCell ref="J12:J13"/>
    <mergeCell ref="K12:K13"/>
    <mergeCell ref="O6:O7"/>
    <mergeCell ref="O8:O9"/>
    <mergeCell ref="L12:L13"/>
    <mergeCell ref="M12:M13"/>
    <mergeCell ref="N12:N13"/>
    <mergeCell ref="O12:O13"/>
    <mergeCell ref="L10:L11"/>
    <mergeCell ref="M10:M11"/>
    <mergeCell ref="N10:N11"/>
    <mergeCell ref="O10:O11"/>
    <mergeCell ref="N6:N7"/>
    <mergeCell ref="J6:J7"/>
  </mergeCells>
  <pageMargins left="0.59055118110236227" right="0.59055118110236227" top="1.1811023622047245" bottom="0.59055118110236227" header="0" footer="0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13"/>
  <sheetViews>
    <sheetView showGridLines="0" workbookViewId="0">
      <selection activeCell="G11" sqref="G11"/>
    </sheetView>
  </sheetViews>
  <sheetFormatPr defaultRowHeight="12.75" customHeight="1" x14ac:dyDescent="0.2"/>
  <cols>
    <col min="1" max="1" width="10.28515625" style="6" customWidth="1"/>
    <col min="2" max="2" width="7" style="6" bestFit="1" customWidth="1"/>
    <col min="3" max="3" width="7.28515625" style="6" bestFit="1" customWidth="1"/>
    <col min="4" max="4" width="10.42578125" style="6" bestFit="1" customWidth="1"/>
    <col min="5" max="5" width="15.42578125" style="6" customWidth="1"/>
    <col min="6" max="6" width="13.140625" style="6" customWidth="1"/>
    <col min="7" max="9" width="9.140625" style="6" customWidth="1"/>
    <col min="10" max="256" width="9.140625" style="6"/>
    <col min="257" max="257" width="10.28515625" style="6" customWidth="1"/>
    <col min="258" max="258" width="7" style="6" bestFit="1" customWidth="1"/>
    <col min="259" max="259" width="7.28515625" style="6" bestFit="1" customWidth="1"/>
    <col min="260" max="260" width="10.42578125" style="6" bestFit="1" customWidth="1"/>
    <col min="261" max="261" width="15.42578125" style="6" customWidth="1"/>
    <col min="262" max="262" width="13.140625" style="6" customWidth="1"/>
    <col min="263" max="265" width="9.140625" style="6" customWidth="1"/>
    <col min="266" max="512" width="9.140625" style="6"/>
    <col min="513" max="513" width="10.28515625" style="6" customWidth="1"/>
    <col min="514" max="514" width="7" style="6" bestFit="1" customWidth="1"/>
    <col min="515" max="515" width="7.28515625" style="6" bestFit="1" customWidth="1"/>
    <col min="516" max="516" width="10.42578125" style="6" bestFit="1" customWidth="1"/>
    <col min="517" max="517" width="15.42578125" style="6" customWidth="1"/>
    <col min="518" max="518" width="13.140625" style="6" customWidth="1"/>
    <col min="519" max="521" width="9.140625" style="6" customWidth="1"/>
    <col min="522" max="768" width="9.140625" style="6"/>
    <col min="769" max="769" width="10.28515625" style="6" customWidth="1"/>
    <col min="770" max="770" width="7" style="6" bestFit="1" customWidth="1"/>
    <col min="771" max="771" width="7.28515625" style="6" bestFit="1" customWidth="1"/>
    <col min="772" max="772" width="10.42578125" style="6" bestFit="1" customWidth="1"/>
    <col min="773" max="773" width="15.42578125" style="6" customWidth="1"/>
    <col min="774" max="774" width="13.140625" style="6" customWidth="1"/>
    <col min="775" max="777" width="9.140625" style="6" customWidth="1"/>
    <col min="778" max="1024" width="9.140625" style="6"/>
    <col min="1025" max="1025" width="10.28515625" style="6" customWidth="1"/>
    <col min="1026" max="1026" width="7" style="6" bestFit="1" customWidth="1"/>
    <col min="1027" max="1027" width="7.28515625" style="6" bestFit="1" customWidth="1"/>
    <col min="1028" max="1028" width="10.42578125" style="6" bestFit="1" customWidth="1"/>
    <col min="1029" max="1029" width="15.42578125" style="6" customWidth="1"/>
    <col min="1030" max="1030" width="13.140625" style="6" customWidth="1"/>
    <col min="1031" max="1033" width="9.140625" style="6" customWidth="1"/>
    <col min="1034" max="1280" width="9.140625" style="6"/>
    <col min="1281" max="1281" width="10.28515625" style="6" customWidth="1"/>
    <col min="1282" max="1282" width="7" style="6" bestFit="1" customWidth="1"/>
    <col min="1283" max="1283" width="7.28515625" style="6" bestFit="1" customWidth="1"/>
    <col min="1284" max="1284" width="10.42578125" style="6" bestFit="1" customWidth="1"/>
    <col min="1285" max="1285" width="15.42578125" style="6" customWidth="1"/>
    <col min="1286" max="1286" width="13.140625" style="6" customWidth="1"/>
    <col min="1287" max="1289" width="9.140625" style="6" customWidth="1"/>
    <col min="1290" max="1536" width="9.140625" style="6"/>
    <col min="1537" max="1537" width="10.28515625" style="6" customWidth="1"/>
    <col min="1538" max="1538" width="7" style="6" bestFit="1" customWidth="1"/>
    <col min="1539" max="1539" width="7.28515625" style="6" bestFit="1" customWidth="1"/>
    <col min="1540" max="1540" width="10.42578125" style="6" bestFit="1" customWidth="1"/>
    <col min="1541" max="1541" width="15.42578125" style="6" customWidth="1"/>
    <col min="1542" max="1542" width="13.140625" style="6" customWidth="1"/>
    <col min="1543" max="1545" width="9.140625" style="6" customWidth="1"/>
    <col min="1546" max="1792" width="9.140625" style="6"/>
    <col min="1793" max="1793" width="10.28515625" style="6" customWidth="1"/>
    <col min="1794" max="1794" width="7" style="6" bestFit="1" customWidth="1"/>
    <col min="1795" max="1795" width="7.28515625" style="6" bestFit="1" customWidth="1"/>
    <col min="1796" max="1796" width="10.42578125" style="6" bestFit="1" customWidth="1"/>
    <col min="1797" max="1797" width="15.42578125" style="6" customWidth="1"/>
    <col min="1798" max="1798" width="13.140625" style="6" customWidth="1"/>
    <col min="1799" max="1801" width="9.140625" style="6" customWidth="1"/>
    <col min="1802" max="2048" width="9.140625" style="6"/>
    <col min="2049" max="2049" width="10.28515625" style="6" customWidth="1"/>
    <col min="2050" max="2050" width="7" style="6" bestFit="1" customWidth="1"/>
    <col min="2051" max="2051" width="7.28515625" style="6" bestFit="1" customWidth="1"/>
    <col min="2052" max="2052" width="10.42578125" style="6" bestFit="1" customWidth="1"/>
    <col min="2053" max="2053" width="15.42578125" style="6" customWidth="1"/>
    <col min="2054" max="2054" width="13.140625" style="6" customWidth="1"/>
    <col min="2055" max="2057" width="9.140625" style="6" customWidth="1"/>
    <col min="2058" max="2304" width="9.140625" style="6"/>
    <col min="2305" max="2305" width="10.28515625" style="6" customWidth="1"/>
    <col min="2306" max="2306" width="7" style="6" bestFit="1" customWidth="1"/>
    <col min="2307" max="2307" width="7.28515625" style="6" bestFit="1" customWidth="1"/>
    <col min="2308" max="2308" width="10.42578125" style="6" bestFit="1" customWidth="1"/>
    <col min="2309" max="2309" width="15.42578125" style="6" customWidth="1"/>
    <col min="2310" max="2310" width="13.140625" style="6" customWidth="1"/>
    <col min="2311" max="2313" width="9.140625" style="6" customWidth="1"/>
    <col min="2314" max="2560" width="9.140625" style="6"/>
    <col min="2561" max="2561" width="10.28515625" style="6" customWidth="1"/>
    <col min="2562" max="2562" width="7" style="6" bestFit="1" customWidth="1"/>
    <col min="2563" max="2563" width="7.28515625" style="6" bestFit="1" customWidth="1"/>
    <col min="2564" max="2564" width="10.42578125" style="6" bestFit="1" customWidth="1"/>
    <col min="2565" max="2565" width="15.42578125" style="6" customWidth="1"/>
    <col min="2566" max="2566" width="13.140625" style="6" customWidth="1"/>
    <col min="2567" max="2569" width="9.140625" style="6" customWidth="1"/>
    <col min="2570" max="2816" width="9.140625" style="6"/>
    <col min="2817" max="2817" width="10.28515625" style="6" customWidth="1"/>
    <col min="2818" max="2818" width="7" style="6" bestFit="1" customWidth="1"/>
    <col min="2819" max="2819" width="7.28515625" style="6" bestFit="1" customWidth="1"/>
    <col min="2820" max="2820" width="10.42578125" style="6" bestFit="1" customWidth="1"/>
    <col min="2821" max="2821" width="15.42578125" style="6" customWidth="1"/>
    <col min="2822" max="2822" width="13.140625" style="6" customWidth="1"/>
    <col min="2823" max="2825" width="9.140625" style="6" customWidth="1"/>
    <col min="2826" max="3072" width="9.140625" style="6"/>
    <col min="3073" max="3073" width="10.28515625" style="6" customWidth="1"/>
    <col min="3074" max="3074" width="7" style="6" bestFit="1" customWidth="1"/>
    <col min="3075" max="3075" width="7.28515625" style="6" bestFit="1" customWidth="1"/>
    <col min="3076" max="3076" width="10.42578125" style="6" bestFit="1" customWidth="1"/>
    <col min="3077" max="3077" width="15.42578125" style="6" customWidth="1"/>
    <col min="3078" max="3078" width="13.140625" style="6" customWidth="1"/>
    <col min="3079" max="3081" width="9.140625" style="6" customWidth="1"/>
    <col min="3082" max="3328" width="9.140625" style="6"/>
    <col min="3329" max="3329" width="10.28515625" style="6" customWidth="1"/>
    <col min="3330" max="3330" width="7" style="6" bestFit="1" customWidth="1"/>
    <col min="3331" max="3331" width="7.28515625" style="6" bestFit="1" customWidth="1"/>
    <col min="3332" max="3332" width="10.42578125" style="6" bestFit="1" customWidth="1"/>
    <col min="3333" max="3333" width="15.42578125" style="6" customWidth="1"/>
    <col min="3334" max="3334" width="13.140625" style="6" customWidth="1"/>
    <col min="3335" max="3337" width="9.140625" style="6" customWidth="1"/>
    <col min="3338" max="3584" width="9.140625" style="6"/>
    <col min="3585" max="3585" width="10.28515625" style="6" customWidth="1"/>
    <col min="3586" max="3586" width="7" style="6" bestFit="1" customWidth="1"/>
    <col min="3587" max="3587" width="7.28515625" style="6" bestFit="1" customWidth="1"/>
    <col min="3588" max="3588" width="10.42578125" style="6" bestFit="1" customWidth="1"/>
    <col min="3589" max="3589" width="15.42578125" style="6" customWidth="1"/>
    <col min="3590" max="3590" width="13.140625" style="6" customWidth="1"/>
    <col min="3591" max="3593" width="9.140625" style="6" customWidth="1"/>
    <col min="3594" max="3840" width="9.140625" style="6"/>
    <col min="3841" max="3841" width="10.28515625" style="6" customWidth="1"/>
    <col min="3842" max="3842" width="7" style="6" bestFit="1" customWidth="1"/>
    <col min="3843" max="3843" width="7.28515625" style="6" bestFit="1" customWidth="1"/>
    <col min="3844" max="3844" width="10.42578125" style="6" bestFit="1" customWidth="1"/>
    <col min="3845" max="3845" width="15.42578125" style="6" customWidth="1"/>
    <col min="3846" max="3846" width="13.140625" style="6" customWidth="1"/>
    <col min="3847" max="3849" width="9.140625" style="6" customWidth="1"/>
    <col min="3850" max="4096" width="9.140625" style="6"/>
    <col min="4097" max="4097" width="10.28515625" style="6" customWidth="1"/>
    <col min="4098" max="4098" width="7" style="6" bestFit="1" customWidth="1"/>
    <col min="4099" max="4099" width="7.28515625" style="6" bestFit="1" customWidth="1"/>
    <col min="4100" max="4100" width="10.42578125" style="6" bestFit="1" customWidth="1"/>
    <col min="4101" max="4101" width="15.42578125" style="6" customWidth="1"/>
    <col min="4102" max="4102" width="13.140625" style="6" customWidth="1"/>
    <col min="4103" max="4105" width="9.140625" style="6" customWidth="1"/>
    <col min="4106" max="4352" width="9.140625" style="6"/>
    <col min="4353" max="4353" width="10.28515625" style="6" customWidth="1"/>
    <col min="4354" max="4354" width="7" style="6" bestFit="1" customWidth="1"/>
    <col min="4355" max="4355" width="7.28515625" style="6" bestFit="1" customWidth="1"/>
    <col min="4356" max="4356" width="10.42578125" style="6" bestFit="1" customWidth="1"/>
    <col min="4357" max="4357" width="15.42578125" style="6" customWidth="1"/>
    <col min="4358" max="4358" width="13.140625" style="6" customWidth="1"/>
    <col min="4359" max="4361" width="9.140625" style="6" customWidth="1"/>
    <col min="4362" max="4608" width="9.140625" style="6"/>
    <col min="4609" max="4609" width="10.28515625" style="6" customWidth="1"/>
    <col min="4610" max="4610" width="7" style="6" bestFit="1" customWidth="1"/>
    <col min="4611" max="4611" width="7.28515625" style="6" bestFit="1" customWidth="1"/>
    <col min="4612" max="4612" width="10.42578125" style="6" bestFit="1" customWidth="1"/>
    <col min="4613" max="4613" width="15.42578125" style="6" customWidth="1"/>
    <col min="4614" max="4614" width="13.140625" style="6" customWidth="1"/>
    <col min="4615" max="4617" width="9.140625" style="6" customWidth="1"/>
    <col min="4618" max="4864" width="9.140625" style="6"/>
    <col min="4865" max="4865" width="10.28515625" style="6" customWidth="1"/>
    <col min="4866" max="4866" width="7" style="6" bestFit="1" customWidth="1"/>
    <col min="4867" max="4867" width="7.28515625" style="6" bestFit="1" customWidth="1"/>
    <col min="4868" max="4868" width="10.42578125" style="6" bestFit="1" customWidth="1"/>
    <col min="4869" max="4869" width="15.42578125" style="6" customWidth="1"/>
    <col min="4870" max="4870" width="13.140625" style="6" customWidth="1"/>
    <col min="4871" max="4873" width="9.140625" style="6" customWidth="1"/>
    <col min="4874" max="5120" width="9.140625" style="6"/>
    <col min="5121" max="5121" width="10.28515625" style="6" customWidth="1"/>
    <col min="5122" max="5122" width="7" style="6" bestFit="1" customWidth="1"/>
    <col min="5123" max="5123" width="7.28515625" style="6" bestFit="1" customWidth="1"/>
    <col min="5124" max="5124" width="10.42578125" style="6" bestFit="1" customWidth="1"/>
    <col min="5125" max="5125" width="15.42578125" style="6" customWidth="1"/>
    <col min="5126" max="5126" width="13.140625" style="6" customWidth="1"/>
    <col min="5127" max="5129" width="9.140625" style="6" customWidth="1"/>
    <col min="5130" max="5376" width="9.140625" style="6"/>
    <col min="5377" max="5377" width="10.28515625" style="6" customWidth="1"/>
    <col min="5378" max="5378" width="7" style="6" bestFit="1" customWidth="1"/>
    <col min="5379" max="5379" width="7.28515625" style="6" bestFit="1" customWidth="1"/>
    <col min="5380" max="5380" width="10.42578125" style="6" bestFit="1" customWidth="1"/>
    <col min="5381" max="5381" width="15.42578125" style="6" customWidth="1"/>
    <col min="5382" max="5382" width="13.140625" style="6" customWidth="1"/>
    <col min="5383" max="5385" width="9.140625" style="6" customWidth="1"/>
    <col min="5386" max="5632" width="9.140625" style="6"/>
    <col min="5633" max="5633" width="10.28515625" style="6" customWidth="1"/>
    <col min="5634" max="5634" width="7" style="6" bestFit="1" customWidth="1"/>
    <col min="5635" max="5635" width="7.28515625" style="6" bestFit="1" customWidth="1"/>
    <col min="5636" max="5636" width="10.42578125" style="6" bestFit="1" customWidth="1"/>
    <col min="5637" max="5637" width="15.42578125" style="6" customWidth="1"/>
    <col min="5638" max="5638" width="13.140625" style="6" customWidth="1"/>
    <col min="5639" max="5641" width="9.140625" style="6" customWidth="1"/>
    <col min="5642" max="5888" width="9.140625" style="6"/>
    <col min="5889" max="5889" width="10.28515625" style="6" customWidth="1"/>
    <col min="5890" max="5890" width="7" style="6" bestFit="1" customWidth="1"/>
    <col min="5891" max="5891" width="7.28515625" style="6" bestFit="1" customWidth="1"/>
    <col min="5892" max="5892" width="10.42578125" style="6" bestFit="1" customWidth="1"/>
    <col min="5893" max="5893" width="15.42578125" style="6" customWidth="1"/>
    <col min="5894" max="5894" width="13.140625" style="6" customWidth="1"/>
    <col min="5895" max="5897" width="9.140625" style="6" customWidth="1"/>
    <col min="5898" max="6144" width="9.140625" style="6"/>
    <col min="6145" max="6145" width="10.28515625" style="6" customWidth="1"/>
    <col min="6146" max="6146" width="7" style="6" bestFit="1" customWidth="1"/>
    <col min="6147" max="6147" width="7.28515625" style="6" bestFit="1" customWidth="1"/>
    <col min="6148" max="6148" width="10.42578125" style="6" bestFit="1" customWidth="1"/>
    <col min="6149" max="6149" width="15.42578125" style="6" customWidth="1"/>
    <col min="6150" max="6150" width="13.140625" style="6" customWidth="1"/>
    <col min="6151" max="6153" width="9.140625" style="6" customWidth="1"/>
    <col min="6154" max="6400" width="9.140625" style="6"/>
    <col min="6401" max="6401" width="10.28515625" style="6" customWidth="1"/>
    <col min="6402" max="6402" width="7" style="6" bestFit="1" customWidth="1"/>
    <col min="6403" max="6403" width="7.28515625" style="6" bestFit="1" customWidth="1"/>
    <col min="6404" max="6404" width="10.42578125" style="6" bestFit="1" customWidth="1"/>
    <col min="6405" max="6405" width="15.42578125" style="6" customWidth="1"/>
    <col min="6406" max="6406" width="13.140625" style="6" customWidth="1"/>
    <col min="6407" max="6409" width="9.140625" style="6" customWidth="1"/>
    <col min="6410" max="6656" width="9.140625" style="6"/>
    <col min="6657" max="6657" width="10.28515625" style="6" customWidth="1"/>
    <col min="6658" max="6658" width="7" style="6" bestFit="1" customWidth="1"/>
    <col min="6659" max="6659" width="7.28515625" style="6" bestFit="1" customWidth="1"/>
    <col min="6660" max="6660" width="10.42578125" style="6" bestFit="1" customWidth="1"/>
    <col min="6661" max="6661" width="15.42578125" style="6" customWidth="1"/>
    <col min="6662" max="6662" width="13.140625" style="6" customWidth="1"/>
    <col min="6663" max="6665" width="9.140625" style="6" customWidth="1"/>
    <col min="6666" max="6912" width="9.140625" style="6"/>
    <col min="6913" max="6913" width="10.28515625" style="6" customWidth="1"/>
    <col min="6914" max="6914" width="7" style="6" bestFit="1" customWidth="1"/>
    <col min="6915" max="6915" width="7.28515625" style="6" bestFit="1" customWidth="1"/>
    <col min="6916" max="6916" width="10.42578125" style="6" bestFit="1" customWidth="1"/>
    <col min="6917" max="6917" width="15.42578125" style="6" customWidth="1"/>
    <col min="6918" max="6918" width="13.140625" style="6" customWidth="1"/>
    <col min="6919" max="6921" width="9.140625" style="6" customWidth="1"/>
    <col min="6922" max="7168" width="9.140625" style="6"/>
    <col min="7169" max="7169" width="10.28515625" style="6" customWidth="1"/>
    <col min="7170" max="7170" width="7" style="6" bestFit="1" customWidth="1"/>
    <col min="7171" max="7171" width="7.28515625" style="6" bestFit="1" customWidth="1"/>
    <col min="7172" max="7172" width="10.42578125" style="6" bestFit="1" customWidth="1"/>
    <col min="7173" max="7173" width="15.42578125" style="6" customWidth="1"/>
    <col min="7174" max="7174" width="13.140625" style="6" customWidth="1"/>
    <col min="7175" max="7177" width="9.140625" style="6" customWidth="1"/>
    <col min="7178" max="7424" width="9.140625" style="6"/>
    <col min="7425" max="7425" width="10.28515625" style="6" customWidth="1"/>
    <col min="7426" max="7426" width="7" style="6" bestFit="1" customWidth="1"/>
    <col min="7427" max="7427" width="7.28515625" style="6" bestFit="1" customWidth="1"/>
    <col min="7428" max="7428" width="10.42578125" style="6" bestFit="1" customWidth="1"/>
    <col min="7429" max="7429" width="15.42578125" style="6" customWidth="1"/>
    <col min="7430" max="7430" width="13.140625" style="6" customWidth="1"/>
    <col min="7431" max="7433" width="9.140625" style="6" customWidth="1"/>
    <col min="7434" max="7680" width="9.140625" style="6"/>
    <col min="7681" max="7681" width="10.28515625" style="6" customWidth="1"/>
    <col min="7682" max="7682" width="7" style="6" bestFit="1" customWidth="1"/>
    <col min="7683" max="7683" width="7.28515625" style="6" bestFit="1" customWidth="1"/>
    <col min="7684" max="7684" width="10.42578125" style="6" bestFit="1" customWidth="1"/>
    <col min="7685" max="7685" width="15.42578125" style="6" customWidth="1"/>
    <col min="7686" max="7686" width="13.140625" style="6" customWidth="1"/>
    <col min="7687" max="7689" width="9.140625" style="6" customWidth="1"/>
    <col min="7690" max="7936" width="9.140625" style="6"/>
    <col min="7937" max="7937" width="10.28515625" style="6" customWidth="1"/>
    <col min="7938" max="7938" width="7" style="6" bestFit="1" customWidth="1"/>
    <col min="7939" max="7939" width="7.28515625" style="6" bestFit="1" customWidth="1"/>
    <col min="7940" max="7940" width="10.42578125" style="6" bestFit="1" customWidth="1"/>
    <col min="7941" max="7941" width="15.42578125" style="6" customWidth="1"/>
    <col min="7942" max="7942" width="13.140625" style="6" customWidth="1"/>
    <col min="7943" max="7945" width="9.140625" style="6" customWidth="1"/>
    <col min="7946" max="8192" width="9.140625" style="6"/>
    <col min="8193" max="8193" width="10.28515625" style="6" customWidth="1"/>
    <col min="8194" max="8194" width="7" style="6" bestFit="1" customWidth="1"/>
    <col min="8195" max="8195" width="7.28515625" style="6" bestFit="1" customWidth="1"/>
    <col min="8196" max="8196" width="10.42578125" style="6" bestFit="1" customWidth="1"/>
    <col min="8197" max="8197" width="15.42578125" style="6" customWidth="1"/>
    <col min="8198" max="8198" width="13.140625" style="6" customWidth="1"/>
    <col min="8199" max="8201" width="9.140625" style="6" customWidth="1"/>
    <col min="8202" max="8448" width="9.140625" style="6"/>
    <col min="8449" max="8449" width="10.28515625" style="6" customWidth="1"/>
    <col min="8450" max="8450" width="7" style="6" bestFit="1" customWidth="1"/>
    <col min="8451" max="8451" width="7.28515625" style="6" bestFit="1" customWidth="1"/>
    <col min="8452" max="8452" width="10.42578125" style="6" bestFit="1" customWidth="1"/>
    <col min="8453" max="8453" width="15.42578125" style="6" customWidth="1"/>
    <col min="8454" max="8454" width="13.140625" style="6" customWidth="1"/>
    <col min="8455" max="8457" width="9.140625" style="6" customWidth="1"/>
    <col min="8458" max="8704" width="9.140625" style="6"/>
    <col min="8705" max="8705" width="10.28515625" style="6" customWidth="1"/>
    <col min="8706" max="8706" width="7" style="6" bestFit="1" customWidth="1"/>
    <col min="8707" max="8707" width="7.28515625" style="6" bestFit="1" customWidth="1"/>
    <col min="8708" max="8708" width="10.42578125" style="6" bestFit="1" customWidth="1"/>
    <col min="8709" max="8709" width="15.42578125" style="6" customWidth="1"/>
    <col min="8710" max="8710" width="13.140625" style="6" customWidth="1"/>
    <col min="8711" max="8713" width="9.140625" style="6" customWidth="1"/>
    <col min="8714" max="8960" width="9.140625" style="6"/>
    <col min="8961" max="8961" width="10.28515625" style="6" customWidth="1"/>
    <col min="8962" max="8962" width="7" style="6" bestFit="1" customWidth="1"/>
    <col min="8963" max="8963" width="7.28515625" style="6" bestFit="1" customWidth="1"/>
    <col min="8964" max="8964" width="10.42578125" style="6" bestFit="1" customWidth="1"/>
    <col min="8965" max="8965" width="15.42578125" style="6" customWidth="1"/>
    <col min="8966" max="8966" width="13.140625" style="6" customWidth="1"/>
    <col min="8967" max="8969" width="9.140625" style="6" customWidth="1"/>
    <col min="8970" max="9216" width="9.140625" style="6"/>
    <col min="9217" max="9217" width="10.28515625" style="6" customWidth="1"/>
    <col min="9218" max="9218" width="7" style="6" bestFit="1" customWidth="1"/>
    <col min="9219" max="9219" width="7.28515625" style="6" bestFit="1" customWidth="1"/>
    <col min="9220" max="9220" width="10.42578125" style="6" bestFit="1" customWidth="1"/>
    <col min="9221" max="9221" width="15.42578125" style="6" customWidth="1"/>
    <col min="9222" max="9222" width="13.140625" style="6" customWidth="1"/>
    <col min="9223" max="9225" width="9.140625" style="6" customWidth="1"/>
    <col min="9226" max="9472" width="9.140625" style="6"/>
    <col min="9473" max="9473" width="10.28515625" style="6" customWidth="1"/>
    <col min="9474" max="9474" width="7" style="6" bestFit="1" customWidth="1"/>
    <col min="9475" max="9475" width="7.28515625" style="6" bestFit="1" customWidth="1"/>
    <col min="9476" max="9476" width="10.42578125" style="6" bestFit="1" customWidth="1"/>
    <col min="9477" max="9477" width="15.42578125" style="6" customWidth="1"/>
    <col min="9478" max="9478" width="13.140625" style="6" customWidth="1"/>
    <col min="9479" max="9481" width="9.140625" style="6" customWidth="1"/>
    <col min="9482" max="9728" width="9.140625" style="6"/>
    <col min="9729" max="9729" width="10.28515625" style="6" customWidth="1"/>
    <col min="9730" max="9730" width="7" style="6" bestFit="1" customWidth="1"/>
    <col min="9731" max="9731" width="7.28515625" style="6" bestFit="1" customWidth="1"/>
    <col min="9732" max="9732" width="10.42578125" style="6" bestFit="1" customWidth="1"/>
    <col min="9733" max="9733" width="15.42578125" style="6" customWidth="1"/>
    <col min="9734" max="9734" width="13.140625" style="6" customWidth="1"/>
    <col min="9735" max="9737" width="9.140625" style="6" customWidth="1"/>
    <col min="9738" max="9984" width="9.140625" style="6"/>
    <col min="9985" max="9985" width="10.28515625" style="6" customWidth="1"/>
    <col min="9986" max="9986" width="7" style="6" bestFit="1" customWidth="1"/>
    <col min="9987" max="9987" width="7.28515625" style="6" bestFit="1" customWidth="1"/>
    <col min="9988" max="9988" width="10.42578125" style="6" bestFit="1" customWidth="1"/>
    <col min="9989" max="9989" width="15.42578125" style="6" customWidth="1"/>
    <col min="9990" max="9990" width="13.140625" style="6" customWidth="1"/>
    <col min="9991" max="9993" width="9.140625" style="6" customWidth="1"/>
    <col min="9994" max="10240" width="9.140625" style="6"/>
    <col min="10241" max="10241" width="10.28515625" style="6" customWidth="1"/>
    <col min="10242" max="10242" width="7" style="6" bestFit="1" customWidth="1"/>
    <col min="10243" max="10243" width="7.28515625" style="6" bestFit="1" customWidth="1"/>
    <col min="10244" max="10244" width="10.42578125" style="6" bestFit="1" customWidth="1"/>
    <col min="10245" max="10245" width="15.42578125" style="6" customWidth="1"/>
    <col min="10246" max="10246" width="13.140625" style="6" customWidth="1"/>
    <col min="10247" max="10249" width="9.140625" style="6" customWidth="1"/>
    <col min="10250" max="10496" width="9.140625" style="6"/>
    <col min="10497" max="10497" width="10.28515625" style="6" customWidth="1"/>
    <col min="10498" max="10498" width="7" style="6" bestFit="1" customWidth="1"/>
    <col min="10499" max="10499" width="7.28515625" style="6" bestFit="1" customWidth="1"/>
    <col min="10500" max="10500" width="10.42578125" style="6" bestFit="1" customWidth="1"/>
    <col min="10501" max="10501" width="15.42578125" style="6" customWidth="1"/>
    <col min="10502" max="10502" width="13.140625" style="6" customWidth="1"/>
    <col min="10503" max="10505" width="9.140625" style="6" customWidth="1"/>
    <col min="10506" max="10752" width="9.140625" style="6"/>
    <col min="10753" max="10753" width="10.28515625" style="6" customWidth="1"/>
    <col min="10754" max="10754" width="7" style="6" bestFit="1" customWidth="1"/>
    <col min="10755" max="10755" width="7.28515625" style="6" bestFit="1" customWidth="1"/>
    <col min="10756" max="10756" width="10.42578125" style="6" bestFit="1" customWidth="1"/>
    <col min="10757" max="10757" width="15.42578125" style="6" customWidth="1"/>
    <col min="10758" max="10758" width="13.140625" style="6" customWidth="1"/>
    <col min="10759" max="10761" width="9.140625" style="6" customWidth="1"/>
    <col min="10762" max="11008" width="9.140625" style="6"/>
    <col min="11009" max="11009" width="10.28515625" style="6" customWidth="1"/>
    <col min="11010" max="11010" width="7" style="6" bestFit="1" customWidth="1"/>
    <col min="11011" max="11011" width="7.28515625" style="6" bestFit="1" customWidth="1"/>
    <col min="11012" max="11012" width="10.42578125" style="6" bestFit="1" customWidth="1"/>
    <col min="11013" max="11013" width="15.42578125" style="6" customWidth="1"/>
    <col min="11014" max="11014" width="13.140625" style="6" customWidth="1"/>
    <col min="11015" max="11017" width="9.140625" style="6" customWidth="1"/>
    <col min="11018" max="11264" width="9.140625" style="6"/>
    <col min="11265" max="11265" width="10.28515625" style="6" customWidth="1"/>
    <col min="11266" max="11266" width="7" style="6" bestFit="1" customWidth="1"/>
    <col min="11267" max="11267" width="7.28515625" style="6" bestFit="1" customWidth="1"/>
    <col min="11268" max="11268" width="10.42578125" style="6" bestFit="1" customWidth="1"/>
    <col min="11269" max="11269" width="15.42578125" style="6" customWidth="1"/>
    <col min="11270" max="11270" width="13.140625" style="6" customWidth="1"/>
    <col min="11271" max="11273" width="9.140625" style="6" customWidth="1"/>
    <col min="11274" max="11520" width="9.140625" style="6"/>
    <col min="11521" max="11521" width="10.28515625" style="6" customWidth="1"/>
    <col min="11522" max="11522" width="7" style="6" bestFit="1" customWidth="1"/>
    <col min="11523" max="11523" width="7.28515625" style="6" bestFit="1" customWidth="1"/>
    <col min="11524" max="11524" width="10.42578125" style="6" bestFit="1" customWidth="1"/>
    <col min="11525" max="11525" width="15.42578125" style="6" customWidth="1"/>
    <col min="11526" max="11526" width="13.140625" style="6" customWidth="1"/>
    <col min="11527" max="11529" width="9.140625" style="6" customWidth="1"/>
    <col min="11530" max="11776" width="9.140625" style="6"/>
    <col min="11777" max="11777" width="10.28515625" style="6" customWidth="1"/>
    <col min="11778" max="11778" width="7" style="6" bestFit="1" customWidth="1"/>
    <col min="11779" max="11779" width="7.28515625" style="6" bestFit="1" customWidth="1"/>
    <col min="11780" max="11780" width="10.42578125" style="6" bestFit="1" customWidth="1"/>
    <col min="11781" max="11781" width="15.42578125" style="6" customWidth="1"/>
    <col min="11782" max="11782" width="13.140625" style="6" customWidth="1"/>
    <col min="11783" max="11785" width="9.140625" style="6" customWidth="1"/>
    <col min="11786" max="12032" width="9.140625" style="6"/>
    <col min="12033" max="12033" width="10.28515625" style="6" customWidth="1"/>
    <col min="12034" max="12034" width="7" style="6" bestFit="1" customWidth="1"/>
    <col min="12035" max="12035" width="7.28515625" style="6" bestFit="1" customWidth="1"/>
    <col min="12036" max="12036" width="10.42578125" style="6" bestFit="1" customWidth="1"/>
    <col min="12037" max="12037" width="15.42578125" style="6" customWidth="1"/>
    <col min="12038" max="12038" width="13.140625" style="6" customWidth="1"/>
    <col min="12039" max="12041" width="9.140625" style="6" customWidth="1"/>
    <col min="12042" max="12288" width="9.140625" style="6"/>
    <col min="12289" max="12289" width="10.28515625" style="6" customWidth="1"/>
    <col min="12290" max="12290" width="7" style="6" bestFit="1" customWidth="1"/>
    <col min="12291" max="12291" width="7.28515625" style="6" bestFit="1" customWidth="1"/>
    <col min="12292" max="12292" width="10.42578125" style="6" bestFit="1" customWidth="1"/>
    <col min="12293" max="12293" width="15.42578125" style="6" customWidth="1"/>
    <col min="12294" max="12294" width="13.140625" style="6" customWidth="1"/>
    <col min="12295" max="12297" width="9.140625" style="6" customWidth="1"/>
    <col min="12298" max="12544" width="9.140625" style="6"/>
    <col min="12545" max="12545" width="10.28515625" style="6" customWidth="1"/>
    <col min="12546" max="12546" width="7" style="6" bestFit="1" customWidth="1"/>
    <col min="12547" max="12547" width="7.28515625" style="6" bestFit="1" customWidth="1"/>
    <col min="12548" max="12548" width="10.42578125" style="6" bestFit="1" customWidth="1"/>
    <col min="12549" max="12549" width="15.42578125" style="6" customWidth="1"/>
    <col min="12550" max="12550" width="13.140625" style="6" customWidth="1"/>
    <col min="12551" max="12553" width="9.140625" style="6" customWidth="1"/>
    <col min="12554" max="12800" width="9.140625" style="6"/>
    <col min="12801" max="12801" width="10.28515625" style="6" customWidth="1"/>
    <col min="12802" max="12802" width="7" style="6" bestFit="1" customWidth="1"/>
    <col min="12803" max="12803" width="7.28515625" style="6" bestFit="1" customWidth="1"/>
    <col min="12804" max="12804" width="10.42578125" style="6" bestFit="1" customWidth="1"/>
    <col min="12805" max="12805" width="15.42578125" style="6" customWidth="1"/>
    <col min="12806" max="12806" width="13.140625" style="6" customWidth="1"/>
    <col min="12807" max="12809" width="9.140625" style="6" customWidth="1"/>
    <col min="12810" max="13056" width="9.140625" style="6"/>
    <col min="13057" max="13057" width="10.28515625" style="6" customWidth="1"/>
    <col min="13058" max="13058" width="7" style="6" bestFit="1" customWidth="1"/>
    <col min="13059" max="13059" width="7.28515625" style="6" bestFit="1" customWidth="1"/>
    <col min="13060" max="13060" width="10.42578125" style="6" bestFit="1" customWidth="1"/>
    <col min="13061" max="13061" width="15.42578125" style="6" customWidth="1"/>
    <col min="13062" max="13062" width="13.140625" style="6" customWidth="1"/>
    <col min="13063" max="13065" width="9.140625" style="6" customWidth="1"/>
    <col min="13066" max="13312" width="9.140625" style="6"/>
    <col min="13313" max="13313" width="10.28515625" style="6" customWidth="1"/>
    <col min="13314" max="13314" width="7" style="6" bestFit="1" customWidth="1"/>
    <col min="13315" max="13315" width="7.28515625" style="6" bestFit="1" customWidth="1"/>
    <col min="13316" max="13316" width="10.42578125" style="6" bestFit="1" customWidth="1"/>
    <col min="13317" max="13317" width="15.42578125" style="6" customWidth="1"/>
    <col min="13318" max="13318" width="13.140625" style="6" customWidth="1"/>
    <col min="13319" max="13321" width="9.140625" style="6" customWidth="1"/>
    <col min="13322" max="13568" width="9.140625" style="6"/>
    <col min="13569" max="13569" width="10.28515625" style="6" customWidth="1"/>
    <col min="13570" max="13570" width="7" style="6" bestFit="1" customWidth="1"/>
    <col min="13571" max="13571" width="7.28515625" style="6" bestFit="1" customWidth="1"/>
    <col min="13572" max="13572" width="10.42578125" style="6" bestFit="1" customWidth="1"/>
    <col min="13573" max="13573" width="15.42578125" style="6" customWidth="1"/>
    <col min="13574" max="13574" width="13.140625" style="6" customWidth="1"/>
    <col min="13575" max="13577" width="9.140625" style="6" customWidth="1"/>
    <col min="13578" max="13824" width="9.140625" style="6"/>
    <col min="13825" max="13825" width="10.28515625" style="6" customWidth="1"/>
    <col min="13826" max="13826" width="7" style="6" bestFit="1" customWidth="1"/>
    <col min="13827" max="13827" width="7.28515625" style="6" bestFit="1" customWidth="1"/>
    <col min="13828" max="13828" width="10.42578125" style="6" bestFit="1" customWidth="1"/>
    <col min="13829" max="13829" width="15.42578125" style="6" customWidth="1"/>
    <col min="13830" max="13830" width="13.140625" style="6" customWidth="1"/>
    <col min="13831" max="13833" width="9.140625" style="6" customWidth="1"/>
    <col min="13834" max="14080" width="9.140625" style="6"/>
    <col min="14081" max="14081" width="10.28515625" style="6" customWidth="1"/>
    <col min="14082" max="14082" width="7" style="6" bestFit="1" customWidth="1"/>
    <col min="14083" max="14083" width="7.28515625" style="6" bestFit="1" customWidth="1"/>
    <col min="14084" max="14084" width="10.42578125" style="6" bestFit="1" customWidth="1"/>
    <col min="14085" max="14085" width="15.42578125" style="6" customWidth="1"/>
    <col min="14086" max="14086" width="13.140625" style="6" customWidth="1"/>
    <col min="14087" max="14089" width="9.140625" style="6" customWidth="1"/>
    <col min="14090" max="14336" width="9.140625" style="6"/>
    <col min="14337" max="14337" width="10.28515625" style="6" customWidth="1"/>
    <col min="14338" max="14338" width="7" style="6" bestFit="1" customWidth="1"/>
    <col min="14339" max="14339" width="7.28515625" style="6" bestFit="1" customWidth="1"/>
    <col min="14340" max="14340" width="10.42578125" style="6" bestFit="1" customWidth="1"/>
    <col min="14341" max="14341" width="15.42578125" style="6" customWidth="1"/>
    <col min="14342" max="14342" width="13.140625" style="6" customWidth="1"/>
    <col min="14343" max="14345" width="9.140625" style="6" customWidth="1"/>
    <col min="14346" max="14592" width="9.140625" style="6"/>
    <col min="14593" max="14593" width="10.28515625" style="6" customWidth="1"/>
    <col min="14594" max="14594" width="7" style="6" bestFit="1" customWidth="1"/>
    <col min="14595" max="14595" width="7.28515625" style="6" bestFit="1" customWidth="1"/>
    <col min="14596" max="14596" width="10.42578125" style="6" bestFit="1" customWidth="1"/>
    <col min="14597" max="14597" width="15.42578125" style="6" customWidth="1"/>
    <col min="14598" max="14598" width="13.140625" style="6" customWidth="1"/>
    <col min="14599" max="14601" width="9.140625" style="6" customWidth="1"/>
    <col min="14602" max="14848" width="9.140625" style="6"/>
    <col min="14849" max="14849" width="10.28515625" style="6" customWidth="1"/>
    <col min="14850" max="14850" width="7" style="6" bestFit="1" customWidth="1"/>
    <col min="14851" max="14851" width="7.28515625" style="6" bestFit="1" customWidth="1"/>
    <col min="14852" max="14852" width="10.42578125" style="6" bestFit="1" customWidth="1"/>
    <col min="14853" max="14853" width="15.42578125" style="6" customWidth="1"/>
    <col min="14854" max="14854" width="13.140625" style="6" customWidth="1"/>
    <col min="14855" max="14857" width="9.140625" style="6" customWidth="1"/>
    <col min="14858" max="15104" width="9.140625" style="6"/>
    <col min="15105" max="15105" width="10.28515625" style="6" customWidth="1"/>
    <col min="15106" max="15106" width="7" style="6" bestFit="1" customWidth="1"/>
    <col min="15107" max="15107" width="7.28515625" style="6" bestFit="1" customWidth="1"/>
    <col min="15108" max="15108" width="10.42578125" style="6" bestFit="1" customWidth="1"/>
    <col min="15109" max="15109" width="15.42578125" style="6" customWidth="1"/>
    <col min="15110" max="15110" width="13.140625" style="6" customWidth="1"/>
    <col min="15111" max="15113" width="9.140625" style="6" customWidth="1"/>
    <col min="15114" max="15360" width="9.140625" style="6"/>
    <col min="15361" max="15361" width="10.28515625" style="6" customWidth="1"/>
    <col min="15362" max="15362" width="7" style="6" bestFit="1" customWidth="1"/>
    <col min="15363" max="15363" width="7.28515625" style="6" bestFit="1" customWidth="1"/>
    <col min="15364" max="15364" width="10.42578125" style="6" bestFit="1" customWidth="1"/>
    <col min="15365" max="15365" width="15.42578125" style="6" customWidth="1"/>
    <col min="15366" max="15366" width="13.140625" style="6" customWidth="1"/>
    <col min="15367" max="15369" width="9.140625" style="6" customWidth="1"/>
    <col min="15370" max="15616" width="9.140625" style="6"/>
    <col min="15617" max="15617" width="10.28515625" style="6" customWidth="1"/>
    <col min="15618" max="15618" width="7" style="6" bestFit="1" customWidth="1"/>
    <col min="15619" max="15619" width="7.28515625" style="6" bestFit="1" customWidth="1"/>
    <col min="15620" max="15620" width="10.42578125" style="6" bestFit="1" customWidth="1"/>
    <col min="15621" max="15621" width="15.42578125" style="6" customWidth="1"/>
    <col min="15622" max="15622" width="13.140625" style="6" customWidth="1"/>
    <col min="15623" max="15625" width="9.140625" style="6" customWidth="1"/>
    <col min="15626" max="15872" width="9.140625" style="6"/>
    <col min="15873" max="15873" width="10.28515625" style="6" customWidth="1"/>
    <col min="15874" max="15874" width="7" style="6" bestFit="1" customWidth="1"/>
    <col min="15875" max="15875" width="7.28515625" style="6" bestFit="1" customWidth="1"/>
    <col min="15876" max="15876" width="10.42578125" style="6" bestFit="1" customWidth="1"/>
    <col min="15877" max="15877" width="15.42578125" style="6" customWidth="1"/>
    <col min="15878" max="15878" width="13.140625" style="6" customWidth="1"/>
    <col min="15879" max="15881" width="9.140625" style="6" customWidth="1"/>
    <col min="15882" max="16128" width="9.140625" style="6"/>
    <col min="16129" max="16129" width="10.28515625" style="6" customWidth="1"/>
    <col min="16130" max="16130" width="7" style="6" bestFit="1" customWidth="1"/>
    <col min="16131" max="16131" width="7.28515625" style="6" bestFit="1" customWidth="1"/>
    <col min="16132" max="16132" width="10.42578125" style="6" bestFit="1" customWidth="1"/>
    <col min="16133" max="16133" width="15.42578125" style="6" customWidth="1"/>
    <col min="16134" max="16134" width="13.140625" style="6" customWidth="1"/>
    <col min="16135" max="16137" width="9.140625" style="6" customWidth="1"/>
    <col min="16138" max="16384" width="9.140625" style="6"/>
  </cols>
  <sheetData>
    <row r="1" spans="1:9" ht="14.25" x14ac:dyDescent="0.2">
      <c r="A1" s="3" t="s">
        <v>26</v>
      </c>
      <c r="B1" s="4"/>
      <c r="C1" s="4"/>
      <c r="D1" s="5"/>
      <c r="E1" s="4"/>
      <c r="F1" s="5"/>
      <c r="G1" s="5"/>
      <c r="H1" s="4"/>
      <c r="I1" s="4"/>
    </row>
    <row r="2" spans="1:9" x14ac:dyDescent="0.2">
      <c r="A2" s="119"/>
      <c r="B2" s="120"/>
      <c r="C2" s="120"/>
      <c r="D2" s="120"/>
      <c r="E2" s="120"/>
      <c r="F2" s="120"/>
      <c r="G2" s="120"/>
      <c r="H2" s="7"/>
      <c r="I2" s="7"/>
    </row>
    <row r="3" spans="1:9" x14ac:dyDescent="0.2">
      <c r="A3" s="119" t="s">
        <v>27</v>
      </c>
      <c r="B3" s="120"/>
      <c r="C3" s="120"/>
      <c r="D3" s="120"/>
      <c r="E3" s="120"/>
      <c r="F3" s="120"/>
    </row>
    <row r="4" spans="1:9" x14ac:dyDescent="0.2">
      <c r="A4" s="119" t="s">
        <v>28</v>
      </c>
      <c r="B4" s="120"/>
      <c r="C4" s="120"/>
      <c r="D4" s="120"/>
      <c r="E4" s="120"/>
      <c r="F4" s="120"/>
    </row>
    <row r="5" spans="1:9" x14ac:dyDescent="0.2">
      <c r="A5" s="119" t="s">
        <v>29</v>
      </c>
      <c r="B5" s="120"/>
      <c r="C5" s="120"/>
      <c r="D5" s="120"/>
      <c r="E5" s="120"/>
      <c r="F5" s="120"/>
    </row>
    <row r="6" spans="1:9" x14ac:dyDescent="0.2">
      <c r="A6" s="119" t="s">
        <v>30</v>
      </c>
      <c r="B6" s="120"/>
      <c r="C6" s="120"/>
      <c r="D6" s="120"/>
      <c r="E6" s="120"/>
      <c r="F6" s="120"/>
    </row>
    <row r="7" spans="1:9" x14ac:dyDescent="0.2">
      <c r="A7" s="119"/>
      <c r="B7" s="120"/>
      <c r="C7" s="120"/>
      <c r="D7" s="120"/>
      <c r="E7" s="120"/>
      <c r="F7" s="120"/>
    </row>
    <row r="8" spans="1:9" x14ac:dyDescent="0.2">
      <c r="A8" s="8" t="s">
        <v>31</v>
      </c>
      <c r="B8" s="8"/>
      <c r="C8" s="8"/>
      <c r="D8" s="8"/>
      <c r="E8" s="8"/>
      <c r="F8" s="8"/>
      <c r="G8" s="8"/>
      <c r="H8" s="9"/>
      <c r="I8" s="9"/>
    </row>
    <row r="9" spans="1:9" x14ac:dyDescent="0.2">
      <c r="A9" s="10" t="s">
        <v>43</v>
      </c>
      <c r="B9" s="10" t="s">
        <v>32</v>
      </c>
      <c r="C9" s="10" t="s">
        <v>33</v>
      </c>
      <c r="D9" s="10" t="s">
        <v>34</v>
      </c>
      <c r="E9" s="10" t="s">
        <v>35</v>
      </c>
      <c r="F9" s="10" t="s">
        <v>36</v>
      </c>
    </row>
    <row r="10" spans="1:9" x14ac:dyDescent="0.2">
      <c r="A10" s="11" t="s">
        <v>44</v>
      </c>
      <c r="B10" s="11" t="s">
        <v>37</v>
      </c>
      <c r="C10" s="11" t="s">
        <v>38</v>
      </c>
      <c r="D10" s="12" t="s">
        <v>39</v>
      </c>
      <c r="E10" s="12" t="s">
        <v>40</v>
      </c>
      <c r="F10" s="13">
        <v>1556400</v>
      </c>
      <c r="G10" s="6" t="s">
        <v>46</v>
      </c>
    </row>
    <row r="11" spans="1:9" x14ac:dyDescent="0.2">
      <c r="A11" s="11" t="s">
        <v>45</v>
      </c>
      <c r="B11" s="11" t="s">
        <v>37</v>
      </c>
      <c r="C11" s="11" t="s">
        <v>38</v>
      </c>
      <c r="D11" s="12" t="s">
        <v>39</v>
      </c>
      <c r="E11" s="12" t="s">
        <v>40</v>
      </c>
      <c r="F11" s="13">
        <v>1499142</v>
      </c>
    </row>
    <row r="12" spans="1:9" x14ac:dyDescent="0.2">
      <c r="A12" s="11" t="s">
        <v>45</v>
      </c>
      <c r="B12" s="11" t="s">
        <v>41</v>
      </c>
      <c r="C12" s="11" t="s">
        <v>38</v>
      </c>
      <c r="D12" s="12" t="s">
        <v>39</v>
      </c>
      <c r="E12" s="12" t="s">
        <v>40</v>
      </c>
      <c r="F12" s="13">
        <v>307458</v>
      </c>
    </row>
    <row r="13" spans="1:9" ht="12.75" customHeight="1" x14ac:dyDescent="0.2">
      <c r="A13" s="14" t="s">
        <v>42</v>
      </c>
      <c r="B13" s="15"/>
      <c r="C13" s="15"/>
      <c r="D13" s="16"/>
      <c r="E13" s="16"/>
      <c r="F13" s="17">
        <v>3363000</v>
      </c>
    </row>
  </sheetData>
  <mergeCells count="6">
    <mergeCell ref="A7:F7"/>
    <mergeCell ref="A2:G2"/>
    <mergeCell ref="A3:F3"/>
    <mergeCell ref="A4:F4"/>
    <mergeCell ref="A5:F5"/>
    <mergeCell ref="A6:F6"/>
  </mergeCells>
  <pageMargins left="0.74803149606299213" right="0.74803149606299213" top="0.98425196850393704" bottom="0.98425196850393704" header="0.51181102362204722" footer="0.51181102362204722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R31"/>
  <sheetViews>
    <sheetView zoomScaleNormal="100" workbookViewId="0">
      <selection activeCell="D20" activeCellId="2" sqref="D7 D9:D18 D20:D21"/>
    </sheetView>
  </sheetViews>
  <sheetFormatPr defaultRowHeight="12.75" x14ac:dyDescent="0.2"/>
  <cols>
    <col min="1" max="1" width="3.42578125" style="19" customWidth="1"/>
    <col min="2" max="2" width="52.140625" style="19" customWidth="1"/>
    <col min="3" max="3" width="16.7109375" style="19" customWidth="1"/>
    <col min="4" max="4" width="17.140625" style="19" customWidth="1"/>
    <col min="5" max="6" width="10.7109375" style="19" customWidth="1"/>
    <col min="7" max="7" width="8.5703125" style="19" customWidth="1"/>
    <col min="8" max="8" width="14.5703125" style="19" customWidth="1"/>
    <col min="9" max="9" width="12.85546875" style="19" customWidth="1"/>
    <col min="10" max="10" width="12.5703125" style="19" customWidth="1"/>
    <col min="11" max="12" width="12.85546875" style="19" bestFit="1" customWidth="1"/>
    <col min="13" max="13" width="10.28515625" style="19" hidden="1" customWidth="1"/>
    <col min="14" max="14" width="5.28515625" style="19" hidden="1" customWidth="1"/>
    <col min="15" max="15" width="7.42578125" style="19" hidden="1" customWidth="1"/>
    <col min="16" max="18" width="0" style="19" hidden="1" customWidth="1"/>
    <col min="19" max="256" width="9.140625" style="19"/>
    <col min="257" max="257" width="3.42578125" style="19" customWidth="1"/>
    <col min="258" max="258" width="52.140625" style="19" customWidth="1"/>
    <col min="259" max="259" width="16.7109375" style="19" customWidth="1"/>
    <col min="260" max="260" width="17.140625" style="19" customWidth="1"/>
    <col min="261" max="262" width="10.7109375" style="19" customWidth="1"/>
    <col min="263" max="263" width="8.5703125" style="19" customWidth="1"/>
    <col min="264" max="264" width="14.5703125" style="19" customWidth="1"/>
    <col min="265" max="265" width="12.85546875" style="19" customWidth="1"/>
    <col min="266" max="266" width="12.5703125" style="19" customWidth="1"/>
    <col min="267" max="268" width="12.85546875" style="19" bestFit="1" customWidth="1"/>
    <col min="269" max="274" width="0" style="19" hidden="1" customWidth="1"/>
    <col min="275" max="512" width="9.140625" style="19"/>
    <col min="513" max="513" width="3.42578125" style="19" customWidth="1"/>
    <col min="514" max="514" width="52.140625" style="19" customWidth="1"/>
    <col min="515" max="515" width="16.7109375" style="19" customWidth="1"/>
    <col min="516" max="516" width="17.140625" style="19" customWidth="1"/>
    <col min="517" max="518" width="10.7109375" style="19" customWidth="1"/>
    <col min="519" max="519" width="8.5703125" style="19" customWidth="1"/>
    <col min="520" max="520" width="14.5703125" style="19" customWidth="1"/>
    <col min="521" max="521" width="12.85546875" style="19" customWidth="1"/>
    <col min="522" max="522" width="12.5703125" style="19" customWidth="1"/>
    <col min="523" max="524" width="12.85546875" style="19" bestFit="1" customWidth="1"/>
    <col min="525" max="530" width="0" style="19" hidden="1" customWidth="1"/>
    <col min="531" max="768" width="9.140625" style="19"/>
    <col min="769" max="769" width="3.42578125" style="19" customWidth="1"/>
    <col min="770" max="770" width="52.140625" style="19" customWidth="1"/>
    <col min="771" max="771" width="16.7109375" style="19" customWidth="1"/>
    <col min="772" max="772" width="17.140625" style="19" customWidth="1"/>
    <col min="773" max="774" width="10.7109375" style="19" customWidth="1"/>
    <col min="775" max="775" width="8.5703125" style="19" customWidth="1"/>
    <col min="776" max="776" width="14.5703125" style="19" customWidth="1"/>
    <col min="777" max="777" width="12.85546875" style="19" customWidth="1"/>
    <col min="778" max="778" width="12.5703125" style="19" customWidth="1"/>
    <col min="779" max="780" width="12.85546875" style="19" bestFit="1" customWidth="1"/>
    <col min="781" max="786" width="0" style="19" hidden="1" customWidth="1"/>
    <col min="787" max="1024" width="9.140625" style="19"/>
    <col min="1025" max="1025" width="3.42578125" style="19" customWidth="1"/>
    <col min="1026" max="1026" width="52.140625" style="19" customWidth="1"/>
    <col min="1027" max="1027" width="16.7109375" style="19" customWidth="1"/>
    <col min="1028" max="1028" width="17.140625" style="19" customWidth="1"/>
    <col min="1029" max="1030" width="10.7109375" style="19" customWidth="1"/>
    <col min="1031" max="1031" width="8.5703125" style="19" customWidth="1"/>
    <col min="1032" max="1032" width="14.5703125" style="19" customWidth="1"/>
    <col min="1033" max="1033" width="12.85546875" style="19" customWidth="1"/>
    <col min="1034" max="1034" width="12.5703125" style="19" customWidth="1"/>
    <col min="1035" max="1036" width="12.85546875" style="19" bestFit="1" customWidth="1"/>
    <col min="1037" max="1042" width="0" style="19" hidden="1" customWidth="1"/>
    <col min="1043" max="1280" width="9.140625" style="19"/>
    <col min="1281" max="1281" width="3.42578125" style="19" customWidth="1"/>
    <col min="1282" max="1282" width="52.140625" style="19" customWidth="1"/>
    <col min="1283" max="1283" width="16.7109375" style="19" customWidth="1"/>
    <col min="1284" max="1284" width="17.140625" style="19" customWidth="1"/>
    <col min="1285" max="1286" width="10.7109375" style="19" customWidth="1"/>
    <col min="1287" max="1287" width="8.5703125" style="19" customWidth="1"/>
    <col min="1288" max="1288" width="14.5703125" style="19" customWidth="1"/>
    <col min="1289" max="1289" width="12.85546875" style="19" customWidth="1"/>
    <col min="1290" max="1290" width="12.5703125" style="19" customWidth="1"/>
    <col min="1291" max="1292" width="12.85546875" style="19" bestFit="1" customWidth="1"/>
    <col min="1293" max="1298" width="0" style="19" hidden="1" customWidth="1"/>
    <col min="1299" max="1536" width="9.140625" style="19"/>
    <col min="1537" max="1537" width="3.42578125" style="19" customWidth="1"/>
    <col min="1538" max="1538" width="52.140625" style="19" customWidth="1"/>
    <col min="1539" max="1539" width="16.7109375" style="19" customWidth="1"/>
    <col min="1540" max="1540" width="17.140625" style="19" customWidth="1"/>
    <col min="1541" max="1542" width="10.7109375" style="19" customWidth="1"/>
    <col min="1543" max="1543" width="8.5703125" style="19" customWidth="1"/>
    <col min="1544" max="1544" width="14.5703125" style="19" customWidth="1"/>
    <col min="1545" max="1545" width="12.85546875" style="19" customWidth="1"/>
    <col min="1546" max="1546" width="12.5703125" style="19" customWidth="1"/>
    <col min="1547" max="1548" width="12.85546875" style="19" bestFit="1" customWidth="1"/>
    <col min="1549" max="1554" width="0" style="19" hidden="1" customWidth="1"/>
    <col min="1555" max="1792" width="9.140625" style="19"/>
    <col min="1793" max="1793" width="3.42578125" style="19" customWidth="1"/>
    <col min="1794" max="1794" width="52.140625" style="19" customWidth="1"/>
    <col min="1795" max="1795" width="16.7109375" style="19" customWidth="1"/>
    <col min="1796" max="1796" width="17.140625" style="19" customWidth="1"/>
    <col min="1797" max="1798" width="10.7109375" style="19" customWidth="1"/>
    <col min="1799" max="1799" width="8.5703125" style="19" customWidth="1"/>
    <col min="1800" max="1800" width="14.5703125" style="19" customWidth="1"/>
    <col min="1801" max="1801" width="12.85546875" style="19" customWidth="1"/>
    <col min="1802" max="1802" width="12.5703125" style="19" customWidth="1"/>
    <col min="1803" max="1804" width="12.85546875" style="19" bestFit="1" customWidth="1"/>
    <col min="1805" max="1810" width="0" style="19" hidden="1" customWidth="1"/>
    <col min="1811" max="2048" width="9.140625" style="19"/>
    <col min="2049" max="2049" width="3.42578125" style="19" customWidth="1"/>
    <col min="2050" max="2050" width="52.140625" style="19" customWidth="1"/>
    <col min="2051" max="2051" width="16.7109375" style="19" customWidth="1"/>
    <col min="2052" max="2052" width="17.140625" style="19" customWidth="1"/>
    <col min="2053" max="2054" width="10.7109375" style="19" customWidth="1"/>
    <col min="2055" max="2055" width="8.5703125" style="19" customWidth="1"/>
    <col min="2056" max="2056" width="14.5703125" style="19" customWidth="1"/>
    <col min="2057" max="2057" width="12.85546875" style="19" customWidth="1"/>
    <col min="2058" max="2058" width="12.5703125" style="19" customWidth="1"/>
    <col min="2059" max="2060" width="12.85546875" style="19" bestFit="1" customWidth="1"/>
    <col min="2061" max="2066" width="0" style="19" hidden="1" customWidth="1"/>
    <col min="2067" max="2304" width="9.140625" style="19"/>
    <col min="2305" max="2305" width="3.42578125" style="19" customWidth="1"/>
    <col min="2306" max="2306" width="52.140625" style="19" customWidth="1"/>
    <col min="2307" max="2307" width="16.7109375" style="19" customWidth="1"/>
    <col min="2308" max="2308" width="17.140625" style="19" customWidth="1"/>
    <col min="2309" max="2310" width="10.7109375" style="19" customWidth="1"/>
    <col min="2311" max="2311" width="8.5703125" style="19" customWidth="1"/>
    <col min="2312" max="2312" width="14.5703125" style="19" customWidth="1"/>
    <col min="2313" max="2313" width="12.85546875" style="19" customWidth="1"/>
    <col min="2314" max="2314" width="12.5703125" style="19" customWidth="1"/>
    <col min="2315" max="2316" width="12.85546875" style="19" bestFit="1" customWidth="1"/>
    <col min="2317" max="2322" width="0" style="19" hidden="1" customWidth="1"/>
    <col min="2323" max="2560" width="9.140625" style="19"/>
    <col min="2561" max="2561" width="3.42578125" style="19" customWidth="1"/>
    <col min="2562" max="2562" width="52.140625" style="19" customWidth="1"/>
    <col min="2563" max="2563" width="16.7109375" style="19" customWidth="1"/>
    <col min="2564" max="2564" width="17.140625" style="19" customWidth="1"/>
    <col min="2565" max="2566" width="10.7109375" style="19" customWidth="1"/>
    <col min="2567" max="2567" width="8.5703125" style="19" customWidth="1"/>
    <col min="2568" max="2568" width="14.5703125" style="19" customWidth="1"/>
    <col min="2569" max="2569" width="12.85546875" style="19" customWidth="1"/>
    <col min="2570" max="2570" width="12.5703125" style="19" customWidth="1"/>
    <col min="2571" max="2572" width="12.85546875" style="19" bestFit="1" customWidth="1"/>
    <col min="2573" max="2578" width="0" style="19" hidden="1" customWidth="1"/>
    <col min="2579" max="2816" width="9.140625" style="19"/>
    <col min="2817" max="2817" width="3.42578125" style="19" customWidth="1"/>
    <col min="2818" max="2818" width="52.140625" style="19" customWidth="1"/>
    <col min="2819" max="2819" width="16.7109375" style="19" customWidth="1"/>
    <col min="2820" max="2820" width="17.140625" style="19" customWidth="1"/>
    <col min="2821" max="2822" width="10.7109375" style="19" customWidth="1"/>
    <col min="2823" max="2823" width="8.5703125" style="19" customWidth="1"/>
    <col min="2824" max="2824" width="14.5703125" style="19" customWidth="1"/>
    <col min="2825" max="2825" width="12.85546875" style="19" customWidth="1"/>
    <col min="2826" max="2826" width="12.5703125" style="19" customWidth="1"/>
    <col min="2827" max="2828" width="12.85546875" style="19" bestFit="1" customWidth="1"/>
    <col min="2829" max="2834" width="0" style="19" hidden="1" customWidth="1"/>
    <col min="2835" max="3072" width="9.140625" style="19"/>
    <col min="3073" max="3073" width="3.42578125" style="19" customWidth="1"/>
    <col min="3074" max="3074" width="52.140625" style="19" customWidth="1"/>
    <col min="3075" max="3075" width="16.7109375" style="19" customWidth="1"/>
    <col min="3076" max="3076" width="17.140625" style="19" customWidth="1"/>
    <col min="3077" max="3078" width="10.7109375" style="19" customWidth="1"/>
    <col min="3079" max="3079" width="8.5703125" style="19" customWidth="1"/>
    <col min="3080" max="3080" width="14.5703125" style="19" customWidth="1"/>
    <col min="3081" max="3081" width="12.85546875" style="19" customWidth="1"/>
    <col min="3082" max="3082" width="12.5703125" style="19" customWidth="1"/>
    <col min="3083" max="3084" width="12.85546875" style="19" bestFit="1" customWidth="1"/>
    <col min="3085" max="3090" width="0" style="19" hidden="1" customWidth="1"/>
    <col min="3091" max="3328" width="9.140625" style="19"/>
    <col min="3329" max="3329" width="3.42578125" style="19" customWidth="1"/>
    <col min="3330" max="3330" width="52.140625" style="19" customWidth="1"/>
    <col min="3331" max="3331" width="16.7109375" style="19" customWidth="1"/>
    <col min="3332" max="3332" width="17.140625" style="19" customWidth="1"/>
    <col min="3333" max="3334" width="10.7109375" style="19" customWidth="1"/>
    <col min="3335" max="3335" width="8.5703125" style="19" customWidth="1"/>
    <col min="3336" max="3336" width="14.5703125" style="19" customWidth="1"/>
    <col min="3337" max="3337" width="12.85546875" style="19" customWidth="1"/>
    <col min="3338" max="3338" width="12.5703125" style="19" customWidth="1"/>
    <col min="3339" max="3340" width="12.85546875" style="19" bestFit="1" customWidth="1"/>
    <col min="3341" max="3346" width="0" style="19" hidden="1" customWidth="1"/>
    <col min="3347" max="3584" width="9.140625" style="19"/>
    <col min="3585" max="3585" width="3.42578125" style="19" customWidth="1"/>
    <col min="3586" max="3586" width="52.140625" style="19" customWidth="1"/>
    <col min="3587" max="3587" width="16.7109375" style="19" customWidth="1"/>
    <col min="3588" max="3588" width="17.140625" style="19" customWidth="1"/>
    <col min="3589" max="3590" width="10.7109375" style="19" customWidth="1"/>
    <col min="3591" max="3591" width="8.5703125" style="19" customWidth="1"/>
    <col min="3592" max="3592" width="14.5703125" style="19" customWidth="1"/>
    <col min="3593" max="3593" width="12.85546875" style="19" customWidth="1"/>
    <col min="3594" max="3594" width="12.5703125" style="19" customWidth="1"/>
    <col min="3595" max="3596" width="12.85546875" style="19" bestFit="1" customWidth="1"/>
    <col min="3597" max="3602" width="0" style="19" hidden="1" customWidth="1"/>
    <col min="3603" max="3840" width="9.140625" style="19"/>
    <col min="3841" max="3841" width="3.42578125" style="19" customWidth="1"/>
    <col min="3842" max="3842" width="52.140625" style="19" customWidth="1"/>
    <col min="3843" max="3843" width="16.7109375" style="19" customWidth="1"/>
    <col min="3844" max="3844" width="17.140625" style="19" customWidth="1"/>
    <col min="3845" max="3846" width="10.7109375" style="19" customWidth="1"/>
    <col min="3847" max="3847" width="8.5703125" style="19" customWidth="1"/>
    <col min="3848" max="3848" width="14.5703125" style="19" customWidth="1"/>
    <col min="3849" max="3849" width="12.85546875" style="19" customWidth="1"/>
    <col min="3850" max="3850" width="12.5703125" style="19" customWidth="1"/>
    <col min="3851" max="3852" width="12.85546875" style="19" bestFit="1" customWidth="1"/>
    <col min="3853" max="3858" width="0" style="19" hidden="1" customWidth="1"/>
    <col min="3859" max="4096" width="9.140625" style="19"/>
    <col min="4097" max="4097" width="3.42578125" style="19" customWidth="1"/>
    <col min="4098" max="4098" width="52.140625" style="19" customWidth="1"/>
    <col min="4099" max="4099" width="16.7109375" style="19" customWidth="1"/>
    <col min="4100" max="4100" width="17.140625" style="19" customWidth="1"/>
    <col min="4101" max="4102" width="10.7109375" style="19" customWidth="1"/>
    <col min="4103" max="4103" width="8.5703125" style="19" customWidth="1"/>
    <col min="4104" max="4104" width="14.5703125" style="19" customWidth="1"/>
    <col min="4105" max="4105" width="12.85546875" style="19" customWidth="1"/>
    <col min="4106" max="4106" width="12.5703125" style="19" customWidth="1"/>
    <col min="4107" max="4108" width="12.85546875" style="19" bestFit="1" customWidth="1"/>
    <col min="4109" max="4114" width="0" style="19" hidden="1" customWidth="1"/>
    <col min="4115" max="4352" width="9.140625" style="19"/>
    <col min="4353" max="4353" width="3.42578125" style="19" customWidth="1"/>
    <col min="4354" max="4354" width="52.140625" style="19" customWidth="1"/>
    <col min="4355" max="4355" width="16.7109375" style="19" customWidth="1"/>
    <col min="4356" max="4356" width="17.140625" style="19" customWidth="1"/>
    <col min="4357" max="4358" width="10.7109375" style="19" customWidth="1"/>
    <col min="4359" max="4359" width="8.5703125" style="19" customWidth="1"/>
    <col min="4360" max="4360" width="14.5703125" style="19" customWidth="1"/>
    <col min="4361" max="4361" width="12.85546875" style="19" customWidth="1"/>
    <col min="4362" max="4362" width="12.5703125" style="19" customWidth="1"/>
    <col min="4363" max="4364" width="12.85546875" style="19" bestFit="1" customWidth="1"/>
    <col min="4365" max="4370" width="0" style="19" hidden="1" customWidth="1"/>
    <col min="4371" max="4608" width="9.140625" style="19"/>
    <col min="4609" max="4609" width="3.42578125" style="19" customWidth="1"/>
    <col min="4610" max="4610" width="52.140625" style="19" customWidth="1"/>
    <col min="4611" max="4611" width="16.7109375" style="19" customWidth="1"/>
    <col min="4612" max="4612" width="17.140625" style="19" customWidth="1"/>
    <col min="4613" max="4614" width="10.7109375" style="19" customWidth="1"/>
    <col min="4615" max="4615" width="8.5703125" style="19" customWidth="1"/>
    <col min="4616" max="4616" width="14.5703125" style="19" customWidth="1"/>
    <col min="4617" max="4617" width="12.85546875" style="19" customWidth="1"/>
    <col min="4618" max="4618" width="12.5703125" style="19" customWidth="1"/>
    <col min="4619" max="4620" width="12.85546875" style="19" bestFit="1" customWidth="1"/>
    <col min="4621" max="4626" width="0" style="19" hidden="1" customWidth="1"/>
    <col min="4627" max="4864" width="9.140625" style="19"/>
    <col min="4865" max="4865" width="3.42578125" style="19" customWidth="1"/>
    <col min="4866" max="4866" width="52.140625" style="19" customWidth="1"/>
    <col min="4867" max="4867" width="16.7109375" style="19" customWidth="1"/>
    <col min="4868" max="4868" width="17.140625" style="19" customWidth="1"/>
    <col min="4869" max="4870" width="10.7109375" style="19" customWidth="1"/>
    <col min="4871" max="4871" width="8.5703125" style="19" customWidth="1"/>
    <col min="4872" max="4872" width="14.5703125" style="19" customWidth="1"/>
    <col min="4873" max="4873" width="12.85546875" style="19" customWidth="1"/>
    <col min="4874" max="4874" width="12.5703125" style="19" customWidth="1"/>
    <col min="4875" max="4876" width="12.85546875" style="19" bestFit="1" customWidth="1"/>
    <col min="4877" max="4882" width="0" style="19" hidden="1" customWidth="1"/>
    <col min="4883" max="5120" width="9.140625" style="19"/>
    <col min="5121" max="5121" width="3.42578125" style="19" customWidth="1"/>
    <col min="5122" max="5122" width="52.140625" style="19" customWidth="1"/>
    <col min="5123" max="5123" width="16.7109375" style="19" customWidth="1"/>
    <col min="5124" max="5124" width="17.140625" style="19" customWidth="1"/>
    <col min="5125" max="5126" width="10.7109375" style="19" customWidth="1"/>
    <col min="5127" max="5127" width="8.5703125" style="19" customWidth="1"/>
    <col min="5128" max="5128" width="14.5703125" style="19" customWidth="1"/>
    <col min="5129" max="5129" width="12.85546875" style="19" customWidth="1"/>
    <col min="5130" max="5130" width="12.5703125" style="19" customWidth="1"/>
    <col min="5131" max="5132" width="12.85546875" style="19" bestFit="1" customWidth="1"/>
    <col min="5133" max="5138" width="0" style="19" hidden="1" customWidth="1"/>
    <col min="5139" max="5376" width="9.140625" style="19"/>
    <col min="5377" max="5377" width="3.42578125" style="19" customWidth="1"/>
    <col min="5378" max="5378" width="52.140625" style="19" customWidth="1"/>
    <col min="5379" max="5379" width="16.7109375" style="19" customWidth="1"/>
    <col min="5380" max="5380" width="17.140625" style="19" customWidth="1"/>
    <col min="5381" max="5382" width="10.7109375" style="19" customWidth="1"/>
    <col min="5383" max="5383" width="8.5703125" style="19" customWidth="1"/>
    <col min="5384" max="5384" width="14.5703125" style="19" customWidth="1"/>
    <col min="5385" max="5385" width="12.85546875" style="19" customWidth="1"/>
    <col min="5386" max="5386" width="12.5703125" style="19" customWidth="1"/>
    <col min="5387" max="5388" width="12.85546875" style="19" bestFit="1" customWidth="1"/>
    <col min="5389" max="5394" width="0" style="19" hidden="1" customWidth="1"/>
    <col min="5395" max="5632" width="9.140625" style="19"/>
    <col min="5633" max="5633" width="3.42578125" style="19" customWidth="1"/>
    <col min="5634" max="5634" width="52.140625" style="19" customWidth="1"/>
    <col min="5635" max="5635" width="16.7109375" style="19" customWidth="1"/>
    <col min="5636" max="5636" width="17.140625" style="19" customWidth="1"/>
    <col min="5637" max="5638" width="10.7109375" style="19" customWidth="1"/>
    <col min="5639" max="5639" width="8.5703125" style="19" customWidth="1"/>
    <col min="5640" max="5640" width="14.5703125" style="19" customWidth="1"/>
    <col min="5641" max="5641" width="12.85546875" style="19" customWidth="1"/>
    <col min="5642" max="5642" width="12.5703125" style="19" customWidth="1"/>
    <col min="5643" max="5644" width="12.85546875" style="19" bestFit="1" customWidth="1"/>
    <col min="5645" max="5650" width="0" style="19" hidden="1" customWidth="1"/>
    <col min="5651" max="5888" width="9.140625" style="19"/>
    <col min="5889" max="5889" width="3.42578125" style="19" customWidth="1"/>
    <col min="5890" max="5890" width="52.140625" style="19" customWidth="1"/>
    <col min="5891" max="5891" width="16.7109375" style="19" customWidth="1"/>
    <col min="5892" max="5892" width="17.140625" style="19" customWidth="1"/>
    <col min="5893" max="5894" width="10.7109375" style="19" customWidth="1"/>
    <col min="5895" max="5895" width="8.5703125" style="19" customWidth="1"/>
    <col min="5896" max="5896" width="14.5703125" style="19" customWidth="1"/>
    <col min="5897" max="5897" width="12.85546875" style="19" customWidth="1"/>
    <col min="5898" max="5898" width="12.5703125" style="19" customWidth="1"/>
    <col min="5899" max="5900" width="12.85546875" style="19" bestFit="1" customWidth="1"/>
    <col min="5901" max="5906" width="0" style="19" hidden="1" customWidth="1"/>
    <col min="5907" max="6144" width="9.140625" style="19"/>
    <col min="6145" max="6145" width="3.42578125" style="19" customWidth="1"/>
    <col min="6146" max="6146" width="52.140625" style="19" customWidth="1"/>
    <col min="6147" max="6147" width="16.7109375" style="19" customWidth="1"/>
    <col min="6148" max="6148" width="17.140625" style="19" customWidth="1"/>
    <col min="6149" max="6150" width="10.7109375" style="19" customWidth="1"/>
    <col min="6151" max="6151" width="8.5703125" style="19" customWidth="1"/>
    <col min="6152" max="6152" width="14.5703125" style="19" customWidth="1"/>
    <col min="6153" max="6153" width="12.85546875" style="19" customWidth="1"/>
    <col min="6154" max="6154" width="12.5703125" style="19" customWidth="1"/>
    <col min="6155" max="6156" width="12.85546875" style="19" bestFit="1" customWidth="1"/>
    <col min="6157" max="6162" width="0" style="19" hidden="1" customWidth="1"/>
    <col min="6163" max="6400" width="9.140625" style="19"/>
    <col min="6401" max="6401" width="3.42578125" style="19" customWidth="1"/>
    <col min="6402" max="6402" width="52.140625" style="19" customWidth="1"/>
    <col min="6403" max="6403" width="16.7109375" style="19" customWidth="1"/>
    <col min="6404" max="6404" width="17.140625" style="19" customWidth="1"/>
    <col min="6405" max="6406" width="10.7109375" style="19" customWidth="1"/>
    <col min="6407" max="6407" width="8.5703125" style="19" customWidth="1"/>
    <col min="6408" max="6408" width="14.5703125" style="19" customWidth="1"/>
    <col min="6409" max="6409" width="12.85546875" style="19" customWidth="1"/>
    <col min="6410" max="6410" width="12.5703125" style="19" customWidth="1"/>
    <col min="6411" max="6412" width="12.85546875" style="19" bestFit="1" customWidth="1"/>
    <col min="6413" max="6418" width="0" style="19" hidden="1" customWidth="1"/>
    <col min="6419" max="6656" width="9.140625" style="19"/>
    <col min="6657" max="6657" width="3.42578125" style="19" customWidth="1"/>
    <col min="6658" max="6658" width="52.140625" style="19" customWidth="1"/>
    <col min="6659" max="6659" width="16.7109375" style="19" customWidth="1"/>
    <col min="6660" max="6660" width="17.140625" style="19" customWidth="1"/>
    <col min="6661" max="6662" width="10.7109375" style="19" customWidth="1"/>
    <col min="6663" max="6663" width="8.5703125" style="19" customWidth="1"/>
    <col min="6664" max="6664" width="14.5703125" style="19" customWidth="1"/>
    <col min="6665" max="6665" width="12.85546875" style="19" customWidth="1"/>
    <col min="6666" max="6666" width="12.5703125" style="19" customWidth="1"/>
    <col min="6667" max="6668" width="12.85546875" style="19" bestFit="1" customWidth="1"/>
    <col min="6669" max="6674" width="0" style="19" hidden="1" customWidth="1"/>
    <col min="6675" max="6912" width="9.140625" style="19"/>
    <col min="6913" max="6913" width="3.42578125" style="19" customWidth="1"/>
    <col min="6914" max="6914" width="52.140625" style="19" customWidth="1"/>
    <col min="6915" max="6915" width="16.7109375" style="19" customWidth="1"/>
    <col min="6916" max="6916" width="17.140625" style="19" customWidth="1"/>
    <col min="6917" max="6918" width="10.7109375" style="19" customWidth="1"/>
    <col min="6919" max="6919" width="8.5703125" style="19" customWidth="1"/>
    <col min="6920" max="6920" width="14.5703125" style="19" customWidth="1"/>
    <col min="6921" max="6921" width="12.85546875" style="19" customWidth="1"/>
    <col min="6922" max="6922" width="12.5703125" style="19" customWidth="1"/>
    <col min="6923" max="6924" width="12.85546875" style="19" bestFit="1" customWidth="1"/>
    <col min="6925" max="6930" width="0" style="19" hidden="1" customWidth="1"/>
    <col min="6931" max="7168" width="9.140625" style="19"/>
    <col min="7169" max="7169" width="3.42578125" style="19" customWidth="1"/>
    <col min="7170" max="7170" width="52.140625" style="19" customWidth="1"/>
    <col min="7171" max="7171" width="16.7109375" style="19" customWidth="1"/>
    <col min="7172" max="7172" width="17.140625" style="19" customWidth="1"/>
    <col min="7173" max="7174" width="10.7109375" style="19" customWidth="1"/>
    <col min="7175" max="7175" width="8.5703125" style="19" customWidth="1"/>
    <col min="7176" max="7176" width="14.5703125" style="19" customWidth="1"/>
    <col min="7177" max="7177" width="12.85546875" style="19" customWidth="1"/>
    <col min="7178" max="7178" width="12.5703125" style="19" customWidth="1"/>
    <col min="7179" max="7180" width="12.85546875" style="19" bestFit="1" customWidth="1"/>
    <col min="7181" max="7186" width="0" style="19" hidden="1" customWidth="1"/>
    <col min="7187" max="7424" width="9.140625" style="19"/>
    <col min="7425" max="7425" width="3.42578125" style="19" customWidth="1"/>
    <col min="7426" max="7426" width="52.140625" style="19" customWidth="1"/>
    <col min="7427" max="7427" width="16.7109375" style="19" customWidth="1"/>
    <col min="7428" max="7428" width="17.140625" style="19" customWidth="1"/>
    <col min="7429" max="7430" width="10.7109375" style="19" customWidth="1"/>
    <col min="7431" max="7431" width="8.5703125" style="19" customWidth="1"/>
    <col min="7432" max="7432" width="14.5703125" style="19" customWidth="1"/>
    <col min="7433" max="7433" width="12.85546875" style="19" customWidth="1"/>
    <col min="7434" max="7434" width="12.5703125" style="19" customWidth="1"/>
    <col min="7435" max="7436" width="12.85546875" style="19" bestFit="1" customWidth="1"/>
    <col min="7437" max="7442" width="0" style="19" hidden="1" customWidth="1"/>
    <col min="7443" max="7680" width="9.140625" style="19"/>
    <col min="7681" max="7681" width="3.42578125" style="19" customWidth="1"/>
    <col min="7682" max="7682" width="52.140625" style="19" customWidth="1"/>
    <col min="7683" max="7683" width="16.7109375" style="19" customWidth="1"/>
    <col min="7684" max="7684" width="17.140625" style="19" customWidth="1"/>
    <col min="7685" max="7686" width="10.7109375" style="19" customWidth="1"/>
    <col min="7687" max="7687" width="8.5703125" style="19" customWidth="1"/>
    <col min="7688" max="7688" width="14.5703125" style="19" customWidth="1"/>
    <col min="7689" max="7689" width="12.85546875" style="19" customWidth="1"/>
    <col min="7690" max="7690" width="12.5703125" style="19" customWidth="1"/>
    <col min="7691" max="7692" width="12.85546875" style="19" bestFit="1" customWidth="1"/>
    <col min="7693" max="7698" width="0" style="19" hidden="1" customWidth="1"/>
    <col min="7699" max="7936" width="9.140625" style="19"/>
    <col min="7937" max="7937" width="3.42578125" style="19" customWidth="1"/>
    <col min="7938" max="7938" width="52.140625" style="19" customWidth="1"/>
    <col min="7939" max="7939" width="16.7109375" style="19" customWidth="1"/>
    <col min="7940" max="7940" width="17.140625" style="19" customWidth="1"/>
    <col min="7941" max="7942" width="10.7109375" style="19" customWidth="1"/>
    <col min="7943" max="7943" width="8.5703125" style="19" customWidth="1"/>
    <col min="7944" max="7944" width="14.5703125" style="19" customWidth="1"/>
    <col min="7945" max="7945" width="12.85546875" style="19" customWidth="1"/>
    <col min="7946" max="7946" width="12.5703125" style="19" customWidth="1"/>
    <col min="7947" max="7948" width="12.85546875" style="19" bestFit="1" customWidth="1"/>
    <col min="7949" max="7954" width="0" style="19" hidden="1" customWidth="1"/>
    <col min="7955" max="8192" width="9.140625" style="19"/>
    <col min="8193" max="8193" width="3.42578125" style="19" customWidth="1"/>
    <col min="8194" max="8194" width="52.140625" style="19" customWidth="1"/>
    <col min="8195" max="8195" width="16.7109375" style="19" customWidth="1"/>
    <col min="8196" max="8196" width="17.140625" style="19" customWidth="1"/>
    <col min="8197" max="8198" width="10.7109375" style="19" customWidth="1"/>
    <col min="8199" max="8199" width="8.5703125" style="19" customWidth="1"/>
    <col min="8200" max="8200" width="14.5703125" style="19" customWidth="1"/>
    <col min="8201" max="8201" width="12.85546875" style="19" customWidth="1"/>
    <col min="8202" max="8202" width="12.5703125" style="19" customWidth="1"/>
    <col min="8203" max="8204" width="12.85546875" style="19" bestFit="1" customWidth="1"/>
    <col min="8205" max="8210" width="0" style="19" hidden="1" customWidth="1"/>
    <col min="8211" max="8448" width="9.140625" style="19"/>
    <col min="8449" max="8449" width="3.42578125" style="19" customWidth="1"/>
    <col min="8450" max="8450" width="52.140625" style="19" customWidth="1"/>
    <col min="8451" max="8451" width="16.7109375" style="19" customWidth="1"/>
    <col min="8452" max="8452" width="17.140625" style="19" customWidth="1"/>
    <col min="8453" max="8454" width="10.7109375" style="19" customWidth="1"/>
    <col min="8455" max="8455" width="8.5703125" style="19" customWidth="1"/>
    <col min="8456" max="8456" width="14.5703125" style="19" customWidth="1"/>
    <col min="8457" max="8457" width="12.85546875" style="19" customWidth="1"/>
    <col min="8458" max="8458" width="12.5703125" style="19" customWidth="1"/>
    <col min="8459" max="8460" width="12.85546875" style="19" bestFit="1" customWidth="1"/>
    <col min="8461" max="8466" width="0" style="19" hidden="1" customWidth="1"/>
    <col min="8467" max="8704" width="9.140625" style="19"/>
    <col min="8705" max="8705" width="3.42578125" style="19" customWidth="1"/>
    <col min="8706" max="8706" width="52.140625" style="19" customWidth="1"/>
    <col min="8707" max="8707" width="16.7109375" style="19" customWidth="1"/>
    <col min="8708" max="8708" width="17.140625" style="19" customWidth="1"/>
    <col min="8709" max="8710" width="10.7109375" style="19" customWidth="1"/>
    <col min="8711" max="8711" width="8.5703125" style="19" customWidth="1"/>
    <col min="8712" max="8712" width="14.5703125" style="19" customWidth="1"/>
    <col min="8713" max="8713" width="12.85546875" style="19" customWidth="1"/>
    <col min="8714" max="8714" width="12.5703125" style="19" customWidth="1"/>
    <col min="8715" max="8716" width="12.85546875" style="19" bestFit="1" customWidth="1"/>
    <col min="8717" max="8722" width="0" style="19" hidden="1" customWidth="1"/>
    <col min="8723" max="8960" width="9.140625" style="19"/>
    <col min="8961" max="8961" width="3.42578125" style="19" customWidth="1"/>
    <col min="8962" max="8962" width="52.140625" style="19" customWidth="1"/>
    <col min="8963" max="8963" width="16.7109375" style="19" customWidth="1"/>
    <col min="8964" max="8964" width="17.140625" style="19" customWidth="1"/>
    <col min="8965" max="8966" width="10.7109375" style="19" customWidth="1"/>
    <col min="8967" max="8967" width="8.5703125" style="19" customWidth="1"/>
    <col min="8968" max="8968" width="14.5703125" style="19" customWidth="1"/>
    <col min="8969" max="8969" width="12.85546875" style="19" customWidth="1"/>
    <col min="8970" max="8970" width="12.5703125" style="19" customWidth="1"/>
    <col min="8971" max="8972" width="12.85546875" style="19" bestFit="1" customWidth="1"/>
    <col min="8973" max="8978" width="0" style="19" hidden="1" customWidth="1"/>
    <col min="8979" max="9216" width="9.140625" style="19"/>
    <col min="9217" max="9217" width="3.42578125" style="19" customWidth="1"/>
    <col min="9218" max="9218" width="52.140625" style="19" customWidth="1"/>
    <col min="9219" max="9219" width="16.7109375" style="19" customWidth="1"/>
    <col min="9220" max="9220" width="17.140625" style="19" customWidth="1"/>
    <col min="9221" max="9222" width="10.7109375" style="19" customWidth="1"/>
    <col min="9223" max="9223" width="8.5703125" style="19" customWidth="1"/>
    <col min="9224" max="9224" width="14.5703125" style="19" customWidth="1"/>
    <col min="9225" max="9225" width="12.85546875" style="19" customWidth="1"/>
    <col min="9226" max="9226" width="12.5703125" style="19" customWidth="1"/>
    <col min="9227" max="9228" width="12.85546875" style="19" bestFit="1" customWidth="1"/>
    <col min="9229" max="9234" width="0" style="19" hidden="1" customWidth="1"/>
    <col min="9235" max="9472" width="9.140625" style="19"/>
    <col min="9473" max="9473" width="3.42578125" style="19" customWidth="1"/>
    <col min="9474" max="9474" width="52.140625" style="19" customWidth="1"/>
    <col min="9475" max="9475" width="16.7109375" style="19" customWidth="1"/>
    <col min="9476" max="9476" width="17.140625" style="19" customWidth="1"/>
    <col min="9477" max="9478" width="10.7109375" style="19" customWidth="1"/>
    <col min="9479" max="9479" width="8.5703125" style="19" customWidth="1"/>
    <col min="9480" max="9480" width="14.5703125" style="19" customWidth="1"/>
    <col min="9481" max="9481" width="12.85546875" style="19" customWidth="1"/>
    <col min="9482" max="9482" width="12.5703125" style="19" customWidth="1"/>
    <col min="9483" max="9484" width="12.85546875" style="19" bestFit="1" customWidth="1"/>
    <col min="9485" max="9490" width="0" style="19" hidden="1" customWidth="1"/>
    <col min="9491" max="9728" width="9.140625" style="19"/>
    <col min="9729" max="9729" width="3.42578125" style="19" customWidth="1"/>
    <col min="9730" max="9730" width="52.140625" style="19" customWidth="1"/>
    <col min="9731" max="9731" width="16.7109375" style="19" customWidth="1"/>
    <col min="9732" max="9732" width="17.140625" style="19" customWidth="1"/>
    <col min="9733" max="9734" width="10.7109375" style="19" customWidth="1"/>
    <col min="9735" max="9735" width="8.5703125" style="19" customWidth="1"/>
    <col min="9736" max="9736" width="14.5703125" style="19" customWidth="1"/>
    <col min="9737" max="9737" width="12.85546875" style="19" customWidth="1"/>
    <col min="9738" max="9738" width="12.5703125" style="19" customWidth="1"/>
    <col min="9739" max="9740" width="12.85546875" style="19" bestFit="1" customWidth="1"/>
    <col min="9741" max="9746" width="0" style="19" hidden="1" customWidth="1"/>
    <col min="9747" max="9984" width="9.140625" style="19"/>
    <col min="9985" max="9985" width="3.42578125" style="19" customWidth="1"/>
    <col min="9986" max="9986" width="52.140625" style="19" customWidth="1"/>
    <col min="9987" max="9987" width="16.7109375" style="19" customWidth="1"/>
    <col min="9988" max="9988" width="17.140625" style="19" customWidth="1"/>
    <col min="9989" max="9990" width="10.7109375" style="19" customWidth="1"/>
    <col min="9991" max="9991" width="8.5703125" style="19" customWidth="1"/>
    <col min="9992" max="9992" width="14.5703125" style="19" customWidth="1"/>
    <col min="9993" max="9993" width="12.85546875" style="19" customWidth="1"/>
    <col min="9994" max="9994" width="12.5703125" style="19" customWidth="1"/>
    <col min="9995" max="9996" width="12.85546875" style="19" bestFit="1" customWidth="1"/>
    <col min="9997" max="10002" width="0" style="19" hidden="1" customWidth="1"/>
    <col min="10003" max="10240" width="9.140625" style="19"/>
    <col min="10241" max="10241" width="3.42578125" style="19" customWidth="1"/>
    <col min="10242" max="10242" width="52.140625" style="19" customWidth="1"/>
    <col min="10243" max="10243" width="16.7109375" style="19" customWidth="1"/>
    <col min="10244" max="10244" width="17.140625" style="19" customWidth="1"/>
    <col min="10245" max="10246" width="10.7109375" style="19" customWidth="1"/>
    <col min="10247" max="10247" width="8.5703125" style="19" customWidth="1"/>
    <col min="10248" max="10248" width="14.5703125" style="19" customWidth="1"/>
    <col min="10249" max="10249" width="12.85546875" style="19" customWidth="1"/>
    <col min="10250" max="10250" width="12.5703125" style="19" customWidth="1"/>
    <col min="10251" max="10252" width="12.85546875" style="19" bestFit="1" customWidth="1"/>
    <col min="10253" max="10258" width="0" style="19" hidden="1" customWidth="1"/>
    <col min="10259" max="10496" width="9.140625" style="19"/>
    <col min="10497" max="10497" width="3.42578125" style="19" customWidth="1"/>
    <col min="10498" max="10498" width="52.140625" style="19" customWidth="1"/>
    <col min="10499" max="10499" width="16.7109375" style="19" customWidth="1"/>
    <col min="10500" max="10500" width="17.140625" style="19" customWidth="1"/>
    <col min="10501" max="10502" width="10.7109375" style="19" customWidth="1"/>
    <col min="10503" max="10503" width="8.5703125" style="19" customWidth="1"/>
    <col min="10504" max="10504" width="14.5703125" style="19" customWidth="1"/>
    <col min="10505" max="10505" width="12.85546875" style="19" customWidth="1"/>
    <col min="10506" max="10506" width="12.5703125" style="19" customWidth="1"/>
    <col min="10507" max="10508" width="12.85546875" style="19" bestFit="1" customWidth="1"/>
    <col min="10509" max="10514" width="0" style="19" hidden="1" customWidth="1"/>
    <col min="10515" max="10752" width="9.140625" style="19"/>
    <col min="10753" max="10753" width="3.42578125" style="19" customWidth="1"/>
    <col min="10754" max="10754" width="52.140625" style="19" customWidth="1"/>
    <col min="10755" max="10755" width="16.7109375" style="19" customWidth="1"/>
    <col min="10756" max="10756" width="17.140625" style="19" customWidth="1"/>
    <col min="10757" max="10758" width="10.7109375" style="19" customWidth="1"/>
    <col min="10759" max="10759" width="8.5703125" style="19" customWidth="1"/>
    <col min="10760" max="10760" width="14.5703125" style="19" customWidth="1"/>
    <col min="10761" max="10761" width="12.85546875" style="19" customWidth="1"/>
    <col min="10762" max="10762" width="12.5703125" style="19" customWidth="1"/>
    <col min="10763" max="10764" width="12.85546875" style="19" bestFit="1" customWidth="1"/>
    <col min="10765" max="10770" width="0" style="19" hidden="1" customWidth="1"/>
    <col min="10771" max="11008" width="9.140625" style="19"/>
    <col min="11009" max="11009" width="3.42578125" style="19" customWidth="1"/>
    <col min="11010" max="11010" width="52.140625" style="19" customWidth="1"/>
    <col min="11011" max="11011" width="16.7109375" style="19" customWidth="1"/>
    <col min="11012" max="11012" width="17.140625" style="19" customWidth="1"/>
    <col min="11013" max="11014" width="10.7109375" style="19" customWidth="1"/>
    <col min="11015" max="11015" width="8.5703125" style="19" customWidth="1"/>
    <col min="11016" max="11016" width="14.5703125" style="19" customWidth="1"/>
    <col min="11017" max="11017" width="12.85546875" style="19" customWidth="1"/>
    <col min="11018" max="11018" width="12.5703125" style="19" customWidth="1"/>
    <col min="11019" max="11020" width="12.85546875" style="19" bestFit="1" customWidth="1"/>
    <col min="11021" max="11026" width="0" style="19" hidden="1" customWidth="1"/>
    <col min="11027" max="11264" width="9.140625" style="19"/>
    <col min="11265" max="11265" width="3.42578125" style="19" customWidth="1"/>
    <col min="11266" max="11266" width="52.140625" style="19" customWidth="1"/>
    <col min="11267" max="11267" width="16.7109375" style="19" customWidth="1"/>
    <col min="11268" max="11268" width="17.140625" style="19" customWidth="1"/>
    <col min="11269" max="11270" width="10.7109375" style="19" customWidth="1"/>
    <col min="11271" max="11271" width="8.5703125" style="19" customWidth="1"/>
    <col min="11272" max="11272" width="14.5703125" style="19" customWidth="1"/>
    <col min="11273" max="11273" width="12.85546875" style="19" customWidth="1"/>
    <col min="11274" max="11274" width="12.5703125" style="19" customWidth="1"/>
    <col min="11275" max="11276" width="12.85546875" style="19" bestFit="1" customWidth="1"/>
    <col min="11277" max="11282" width="0" style="19" hidden="1" customWidth="1"/>
    <col min="11283" max="11520" width="9.140625" style="19"/>
    <col min="11521" max="11521" width="3.42578125" style="19" customWidth="1"/>
    <col min="11522" max="11522" width="52.140625" style="19" customWidth="1"/>
    <col min="11523" max="11523" width="16.7109375" style="19" customWidth="1"/>
    <col min="11524" max="11524" width="17.140625" style="19" customWidth="1"/>
    <col min="11525" max="11526" width="10.7109375" style="19" customWidth="1"/>
    <col min="11527" max="11527" width="8.5703125" style="19" customWidth="1"/>
    <col min="11528" max="11528" width="14.5703125" style="19" customWidth="1"/>
    <col min="11529" max="11529" width="12.85546875" style="19" customWidth="1"/>
    <col min="11530" max="11530" width="12.5703125" style="19" customWidth="1"/>
    <col min="11531" max="11532" width="12.85546875" style="19" bestFit="1" customWidth="1"/>
    <col min="11533" max="11538" width="0" style="19" hidden="1" customWidth="1"/>
    <col min="11539" max="11776" width="9.140625" style="19"/>
    <col min="11777" max="11777" width="3.42578125" style="19" customWidth="1"/>
    <col min="11778" max="11778" width="52.140625" style="19" customWidth="1"/>
    <col min="11779" max="11779" width="16.7109375" style="19" customWidth="1"/>
    <col min="11780" max="11780" width="17.140625" style="19" customWidth="1"/>
    <col min="11781" max="11782" width="10.7109375" style="19" customWidth="1"/>
    <col min="11783" max="11783" width="8.5703125" style="19" customWidth="1"/>
    <col min="11784" max="11784" width="14.5703125" style="19" customWidth="1"/>
    <col min="11785" max="11785" width="12.85546875" style="19" customWidth="1"/>
    <col min="11786" max="11786" width="12.5703125" style="19" customWidth="1"/>
    <col min="11787" max="11788" width="12.85546875" style="19" bestFit="1" customWidth="1"/>
    <col min="11789" max="11794" width="0" style="19" hidden="1" customWidth="1"/>
    <col min="11795" max="12032" width="9.140625" style="19"/>
    <col min="12033" max="12033" width="3.42578125" style="19" customWidth="1"/>
    <col min="12034" max="12034" width="52.140625" style="19" customWidth="1"/>
    <col min="12035" max="12035" width="16.7109375" style="19" customWidth="1"/>
    <col min="12036" max="12036" width="17.140625" style="19" customWidth="1"/>
    <col min="12037" max="12038" width="10.7109375" style="19" customWidth="1"/>
    <col min="12039" max="12039" width="8.5703125" style="19" customWidth="1"/>
    <col min="12040" max="12040" width="14.5703125" style="19" customWidth="1"/>
    <col min="12041" max="12041" width="12.85546875" style="19" customWidth="1"/>
    <col min="12042" max="12042" width="12.5703125" style="19" customWidth="1"/>
    <col min="12043" max="12044" width="12.85546875" style="19" bestFit="1" customWidth="1"/>
    <col min="12045" max="12050" width="0" style="19" hidden="1" customWidth="1"/>
    <col min="12051" max="12288" width="9.140625" style="19"/>
    <col min="12289" max="12289" width="3.42578125" style="19" customWidth="1"/>
    <col min="12290" max="12290" width="52.140625" style="19" customWidth="1"/>
    <col min="12291" max="12291" width="16.7109375" style="19" customWidth="1"/>
    <col min="12292" max="12292" width="17.140625" style="19" customWidth="1"/>
    <col min="12293" max="12294" width="10.7109375" style="19" customWidth="1"/>
    <col min="12295" max="12295" width="8.5703125" style="19" customWidth="1"/>
    <col min="12296" max="12296" width="14.5703125" style="19" customWidth="1"/>
    <col min="12297" max="12297" width="12.85546875" style="19" customWidth="1"/>
    <col min="12298" max="12298" width="12.5703125" style="19" customWidth="1"/>
    <col min="12299" max="12300" width="12.85546875" style="19" bestFit="1" customWidth="1"/>
    <col min="12301" max="12306" width="0" style="19" hidden="1" customWidth="1"/>
    <col min="12307" max="12544" width="9.140625" style="19"/>
    <col min="12545" max="12545" width="3.42578125" style="19" customWidth="1"/>
    <col min="12546" max="12546" width="52.140625" style="19" customWidth="1"/>
    <col min="12547" max="12547" width="16.7109375" style="19" customWidth="1"/>
    <col min="12548" max="12548" width="17.140625" style="19" customWidth="1"/>
    <col min="12549" max="12550" width="10.7109375" style="19" customWidth="1"/>
    <col min="12551" max="12551" width="8.5703125" style="19" customWidth="1"/>
    <col min="12552" max="12552" width="14.5703125" style="19" customWidth="1"/>
    <col min="12553" max="12553" width="12.85546875" style="19" customWidth="1"/>
    <col min="12554" max="12554" width="12.5703125" style="19" customWidth="1"/>
    <col min="12555" max="12556" width="12.85546875" style="19" bestFit="1" customWidth="1"/>
    <col min="12557" max="12562" width="0" style="19" hidden="1" customWidth="1"/>
    <col min="12563" max="12800" width="9.140625" style="19"/>
    <col min="12801" max="12801" width="3.42578125" style="19" customWidth="1"/>
    <col min="12802" max="12802" width="52.140625" style="19" customWidth="1"/>
    <col min="12803" max="12803" width="16.7109375" style="19" customWidth="1"/>
    <col min="12804" max="12804" width="17.140625" style="19" customWidth="1"/>
    <col min="12805" max="12806" width="10.7109375" style="19" customWidth="1"/>
    <col min="12807" max="12807" width="8.5703125" style="19" customWidth="1"/>
    <col min="12808" max="12808" width="14.5703125" style="19" customWidth="1"/>
    <col min="12809" max="12809" width="12.85546875" style="19" customWidth="1"/>
    <col min="12810" max="12810" width="12.5703125" style="19" customWidth="1"/>
    <col min="12811" max="12812" width="12.85546875" style="19" bestFit="1" customWidth="1"/>
    <col min="12813" max="12818" width="0" style="19" hidden="1" customWidth="1"/>
    <col min="12819" max="13056" width="9.140625" style="19"/>
    <col min="13057" max="13057" width="3.42578125" style="19" customWidth="1"/>
    <col min="13058" max="13058" width="52.140625" style="19" customWidth="1"/>
    <col min="13059" max="13059" width="16.7109375" style="19" customWidth="1"/>
    <col min="13060" max="13060" width="17.140625" style="19" customWidth="1"/>
    <col min="13061" max="13062" width="10.7109375" style="19" customWidth="1"/>
    <col min="13063" max="13063" width="8.5703125" style="19" customWidth="1"/>
    <col min="13064" max="13064" width="14.5703125" style="19" customWidth="1"/>
    <col min="13065" max="13065" width="12.85546875" style="19" customWidth="1"/>
    <col min="13066" max="13066" width="12.5703125" style="19" customWidth="1"/>
    <col min="13067" max="13068" width="12.85546875" style="19" bestFit="1" customWidth="1"/>
    <col min="13069" max="13074" width="0" style="19" hidden="1" customWidth="1"/>
    <col min="13075" max="13312" width="9.140625" style="19"/>
    <col min="13313" max="13313" width="3.42578125" style="19" customWidth="1"/>
    <col min="13314" max="13314" width="52.140625" style="19" customWidth="1"/>
    <col min="13315" max="13315" width="16.7109375" style="19" customWidth="1"/>
    <col min="13316" max="13316" width="17.140625" style="19" customWidth="1"/>
    <col min="13317" max="13318" width="10.7109375" style="19" customWidth="1"/>
    <col min="13319" max="13319" width="8.5703125" style="19" customWidth="1"/>
    <col min="13320" max="13320" width="14.5703125" style="19" customWidth="1"/>
    <col min="13321" max="13321" width="12.85546875" style="19" customWidth="1"/>
    <col min="13322" max="13322" width="12.5703125" style="19" customWidth="1"/>
    <col min="13323" max="13324" width="12.85546875" style="19" bestFit="1" customWidth="1"/>
    <col min="13325" max="13330" width="0" style="19" hidden="1" customWidth="1"/>
    <col min="13331" max="13568" width="9.140625" style="19"/>
    <col min="13569" max="13569" width="3.42578125" style="19" customWidth="1"/>
    <col min="13570" max="13570" width="52.140625" style="19" customWidth="1"/>
    <col min="13571" max="13571" width="16.7109375" style="19" customWidth="1"/>
    <col min="13572" max="13572" width="17.140625" style="19" customWidth="1"/>
    <col min="13573" max="13574" width="10.7109375" style="19" customWidth="1"/>
    <col min="13575" max="13575" width="8.5703125" style="19" customWidth="1"/>
    <col min="13576" max="13576" width="14.5703125" style="19" customWidth="1"/>
    <col min="13577" max="13577" width="12.85546875" style="19" customWidth="1"/>
    <col min="13578" max="13578" width="12.5703125" style="19" customWidth="1"/>
    <col min="13579" max="13580" width="12.85546875" style="19" bestFit="1" customWidth="1"/>
    <col min="13581" max="13586" width="0" style="19" hidden="1" customWidth="1"/>
    <col min="13587" max="13824" width="9.140625" style="19"/>
    <col min="13825" max="13825" width="3.42578125" style="19" customWidth="1"/>
    <col min="13826" max="13826" width="52.140625" style="19" customWidth="1"/>
    <col min="13827" max="13827" width="16.7109375" style="19" customWidth="1"/>
    <col min="13828" max="13828" width="17.140625" style="19" customWidth="1"/>
    <col min="13829" max="13830" width="10.7109375" style="19" customWidth="1"/>
    <col min="13831" max="13831" width="8.5703125" style="19" customWidth="1"/>
    <col min="13832" max="13832" width="14.5703125" style="19" customWidth="1"/>
    <col min="13833" max="13833" width="12.85546875" style="19" customWidth="1"/>
    <col min="13834" max="13834" width="12.5703125" style="19" customWidth="1"/>
    <col min="13835" max="13836" width="12.85546875" style="19" bestFit="1" customWidth="1"/>
    <col min="13837" max="13842" width="0" style="19" hidden="1" customWidth="1"/>
    <col min="13843" max="14080" width="9.140625" style="19"/>
    <col min="14081" max="14081" width="3.42578125" style="19" customWidth="1"/>
    <col min="14082" max="14082" width="52.140625" style="19" customWidth="1"/>
    <col min="14083" max="14083" width="16.7109375" style="19" customWidth="1"/>
    <col min="14084" max="14084" width="17.140625" style="19" customWidth="1"/>
    <col min="14085" max="14086" width="10.7109375" style="19" customWidth="1"/>
    <col min="14087" max="14087" width="8.5703125" style="19" customWidth="1"/>
    <col min="14088" max="14088" width="14.5703125" style="19" customWidth="1"/>
    <col min="14089" max="14089" width="12.85546875" style="19" customWidth="1"/>
    <col min="14090" max="14090" width="12.5703125" style="19" customWidth="1"/>
    <col min="14091" max="14092" width="12.85546875" style="19" bestFit="1" customWidth="1"/>
    <col min="14093" max="14098" width="0" style="19" hidden="1" customWidth="1"/>
    <col min="14099" max="14336" width="9.140625" style="19"/>
    <col min="14337" max="14337" width="3.42578125" style="19" customWidth="1"/>
    <col min="14338" max="14338" width="52.140625" style="19" customWidth="1"/>
    <col min="14339" max="14339" width="16.7109375" style="19" customWidth="1"/>
    <col min="14340" max="14340" width="17.140625" style="19" customWidth="1"/>
    <col min="14341" max="14342" width="10.7109375" style="19" customWidth="1"/>
    <col min="14343" max="14343" width="8.5703125" style="19" customWidth="1"/>
    <col min="14344" max="14344" width="14.5703125" style="19" customWidth="1"/>
    <col min="14345" max="14345" width="12.85546875" style="19" customWidth="1"/>
    <col min="14346" max="14346" width="12.5703125" style="19" customWidth="1"/>
    <col min="14347" max="14348" width="12.85546875" style="19" bestFit="1" customWidth="1"/>
    <col min="14349" max="14354" width="0" style="19" hidden="1" customWidth="1"/>
    <col min="14355" max="14592" width="9.140625" style="19"/>
    <col min="14593" max="14593" width="3.42578125" style="19" customWidth="1"/>
    <col min="14594" max="14594" width="52.140625" style="19" customWidth="1"/>
    <col min="14595" max="14595" width="16.7109375" style="19" customWidth="1"/>
    <col min="14596" max="14596" width="17.140625" style="19" customWidth="1"/>
    <col min="14597" max="14598" width="10.7109375" style="19" customWidth="1"/>
    <col min="14599" max="14599" width="8.5703125" style="19" customWidth="1"/>
    <col min="14600" max="14600" width="14.5703125" style="19" customWidth="1"/>
    <col min="14601" max="14601" width="12.85546875" style="19" customWidth="1"/>
    <col min="14602" max="14602" width="12.5703125" style="19" customWidth="1"/>
    <col min="14603" max="14604" width="12.85546875" style="19" bestFit="1" customWidth="1"/>
    <col min="14605" max="14610" width="0" style="19" hidden="1" customWidth="1"/>
    <col min="14611" max="14848" width="9.140625" style="19"/>
    <col min="14849" max="14849" width="3.42578125" style="19" customWidth="1"/>
    <col min="14850" max="14850" width="52.140625" style="19" customWidth="1"/>
    <col min="14851" max="14851" width="16.7109375" style="19" customWidth="1"/>
    <col min="14852" max="14852" width="17.140625" style="19" customWidth="1"/>
    <col min="14853" max="14854" width="10.7109375" style="19" customWidth="1"/>
    <col min="14855" max="14855" width="8.5703125" style="19" customWidth="1"/>
    <col min="14856" max="14856" width="14.5703125" style="19" customWidth="1"/>
    <col min="14857" max="14857" width="12.85546875" style="19" customWidth="1"/>
    <col min="14858" max="14858" width="12.5703125" style="19" customWidth="1"/>
    <col min="14859" max="14860" width="12.85546875" style="19" bestFit="1" customWidth="1"/>
    <col min="14861" max="14866" width="0" style="19" hidden="1" customWidth="1"/>
    <col min="14867" max="15104" width="9.140625" style="19"/>
    <col min="15105" max="15105" width="3.42578125" style="19" customWidth="1"/>
    <col min="15106" max="15106" width="52.140625" style="19" customWidth="1"/>
    <col min="15107" max="15107" width="16.7109375" style="19" customWidth="1"/>
    <col min="15108" max="15108" width="17.140625" style="19" customWidth="1"/>
    <col min="15109" max="15110" width="10.7109375" style="19" customWidth="1"/>
    <col min="15111" max="15111" width="8.5703125" style="19" customWidth="1"/>
    <col min="15112" max="15112" width="14.5703125" style="19" customWidth="1"/>
    <col min="15113" max="15113" width="12.85546875" style="19" customWidth="1"/>
    <col min="15114" max="15114" width="12.5703125" style="19" customWidth="1"/>
    <col min="15115" max="15116" width="12.85546875" style="19" bestFit="1" customWidth="1"/>
    <col min="15117" max="15122" width="0" style="19" hidden="1" customWidth="1"/>
    <col min="15123" max="15360" width="9.140625" style="19"/>
    <col min="15361" max="15361" width="3.42578125" style="19" customWidth="1"/>
    <col min="15362" max="15362" width="52.140625" style="19" customWidth="1"/>
    <col min="15363" max="15363" width="16.7109375" style="19" customWidth="1"/>
    <col min="15364" max="15364" width="17.140625" style="19" customWidth="1"/>
    <col min="15365" max="15366" width="10.7109375" style="19" customWidth="1"/>
    <col min="15367" max="15367" width="8.5703125" style="19" customWidth="1"/>
    <col min="15368" max="15368" width="14.5703125" style="19" customWidth="1"/>
    <col min="15369" max="15369" width="12.85546875" style="19" customWidth="1"/>
    <col min="15370" max="15370" width="12.5703125" style="19" customWidth="1"/>
    <col min="15371" max="15372" width="12.85546875" style="19" bestFit="1" customWidth="1"/>
    <col min="15373" max="15378" width="0" style="19" hidden="1" customWidth="1"/>
    <col min="15379" max="15616" width="9.140625" style="19"/>
    <col min="15617" max="15617" width="3.42578125" style="19" customWidth="1"/>
    <col min="15618" max="15618" width="52.140625" style="19" customWidth="1"/>
    <col min="15619" max="15619" width="16.7109375" style="19" customWidth="1"/>
    <col min="15620" max="15620" width="17.140625" style="19" customWidth="1"/>
    <col min="15621" max="15622" width="10.7109375" style="19" customWidth="1"/>
    <col min="15623" max="15623" width="8.5703125" style="19" customWidth="1"/>
    <col min="15624" max="15624" width="14.5703125" style="19" customWidth="1"/>
    <col min="15625" max="15625" width="12.85546875" style="19" customWidth="1"/>
    <col min="15626" max="15626" width="12.5703125" style="19" customWidth="1"/>
    <col min="15627" max="15628" width="12.85546875" style="19" bestFit="1" customWidth="1"/>
    <col min="15629" max="15634" width="0" style="19" hidden="1" customWidth="1"/>
    <col min="15635" max="15872" width="9.140625" style="19"/>
    <col min="15873" max="15873" width="3.42578125" style="19" customWidth="1"/>
    <col min="15874" max="15874" width="52.140625" style="19" customWidth="1"/>
    <col min="15875" max="15875" width="16.7109375" style="19" customWidth="1"/>
    <col min="15876" max="15876" width="17.140625" style="19" customWidth="1"/>
    <col min="15877" max="15878" width="10.7109375" style="19" customWidth="1"/>
    <col min="15879" max="15879" width="8.5703125" style="19" customWidth="1"/>
    <col min="15880" max="15880" width="14.5703125" style="19" customWidth="1"/>
    <col min="15881" max="15881" width="12.85546875" style="19" customWidth="1"/>
    <col min="15882" max="15882" width="12.5703125" style="19" customWidth="1"/>
    <col min="15883" max="15884" width="12.85546875" style="19" bestFit="1" customWidth="1"/>
    <col min="15885" max="15890" width="0" style="19" hidden="1" customWidth="1"/>
    <col min="15891" max="16128" width="9.140625" style="19"/>
    <col min="16129" max="16129" width="3.42578125" style="19" customWidth="1"/>
    <col min="16130" max="16130" width="52.140625" style="19" customWidth="1"/>
    <col min="16131" max="16131" width="16.7109375" style="19" customWidth="1"/>
    <col min="16132" max="16132" width="17.140625" style="19" customWidth="1"/>
    <col min="16133" max="16134" width="10.7109375" style="19" customWidth="1"/>
    <col min="16135" max="16135" width="8.5703125" style="19" customWidth="1"/>
    <col min="16136" max="16136" width="14.5703125" style="19" customWidth="1"/>
    <col min="16137" max="16137" width="12.85546875" style="19" customWidth="1"/>
    <col min="16138" max="16138" width="12.5703125" style="19" customWidth="1"/>
    <col min="16139" max="16140" width="12.85546875" style="19" bestFit="1" customWidth="1"/>
    <col min="16141" max="16146" width="0" style="19" hidden="1" customWidth="1"/>
    <col min="16147" max="16384" width="9.140625" style="19"/>
  </cols>
  <sheetData>
    <row r="1" spans="1:18" x14ac:dyDescent="0.2">
      <c r="A1" s="18" t="s">
        <v>47</v>
      </c>
      <c r="J1" s="18"/>
    </row>
    <row r="2" spans="1:18" x14ac:dyDescent="0.2">
      <c r="A2" s="18"/>
      <c r="J2" s="20" t="s">
        <v>48</v>
      </c>
    </row>
    <row r="3" spans="1:18" ht="14.25" x14ac:dyDescent="0.2">
      <c r="A3" s="121" t="s">
        <v>49</v>
      </c>
      <c r="B3" s="121"/>
      <c r="C3" s="121"/>
      <c r="D3" s="121"/>
      <c r="E3" s="121"/>
      <c r="F3" s="121"/>
      <c r="G3" s="121"/>
      <c r="H3" s="121"/>
      <c r="I3" s="121"/>
      <c r="J3" s="121"/>
    </row>
    <row r="4" spans="1:18" ht="63" customHeight="1" x14ac:dyDescent="0.2">
      <c r="A4" s="122" t="s">
        <v>50</v>
      </c>
      <c r="B4" s="122" t="s">
        <v>51</v>
      </c>
      <c r="C4" s="122" t="s">
        <v>52</v>
      </c>
      <c r="D4" s="122" t="s">
        <v>53</v>
      </c>
      <c r="E4" s="124" t="s">
        <v>54</v>
      </c>
      <c r="F4" s="125"/>
      <c r="G4" s="122" t="s">
        <v>55</v>
      </c>
      <c r="H4" s="122" t="s">
        <v>56</v>
      </c>
      <c r="I4" s="124" t="s">
        <v>57</v>
      </c>
      <c r="J4" s="125"/>
      <c r="N4" s="21" t="s">
        <v>58</v>
      </c>
      <c r="O4" s="19" t="s">
        <v>59</v>
      </c>
    </row>
    <row r="5" spans="1:18" ht="51" x14ac:dyDescent="0.2">
      <c r="A5" s="123"/>
      <c r="B5" s="123"/>
      <c r="C5" s="123"/>
      <c r="D5" s="123"/>
      <c r="E5" s="22" t="s">
        <v>60</v>
      </c>
      <c r="F5" s="22" t="s">
        <v>61</v>
      </c>
      <c r="G5" s="123"/>
      <c r="H5" s="123"/>
      <c r="I5" s="22" t="s">
        <v>60</v>
      </c>
      <c r="J5" s="22" t="s">
        <v>61</v>
      </c>
      <c r="K5" s="19" t="s">
        <v>62</v>
      </c>
      <c r="L5" s="19" t="s">
        <v>63</v>
      </c>
    </row>
    <row r="6" spans="1:18" s="28" customFormat="1" ht="13.5" x14ac:dyDescent="0.25">
      <c r="A6" s="23"/>
      <c r="B6" s="23" t="s">
        <v>64</v>
      </c>
      <c r="C6" s="24">
        <f>C7</f>
        <v>427</v>
      </c>
      <c r="D6" s="24">
        <f>D7</f>
        <v>186</v>
      </c>
      <c r="E6" s="24">
        <f>E7</f>
        <v>16.2</v>
      </c>
      <c r="F6" s="24">
        <f>F7</f>
        <v>8.6999999999999993</v>
      </c>
      <c r="G6" s="24">
        <f>G7</f>
        <v>190</v>
      </c>
      <c r="H6" s="25">
        <f>SUM(I6:J6)</f>
        <v>879966</v>
      </c>
      <c r="I6" s="26">
        <f>D6*E6*G6</f>
        <v>572508</v>
      </c>
      <c r="J6" s="26">
        <f>D6*F6*G6</f>
        <v>307457.99999999994</v>
      </c>
      <c r="K6" s="27">
        <f>SUM(K7)</f>
        <v>572.5</v>
      </c>
      <c r="L6" s="27">
        <f>SUM(L7)</f>
        <v>307.5</v>
      </c>
      <c r="M6" s="28" t="s">
        <v>65</v>
      </c>
      <c r="R6" s="19"/>
    </row>
    <row r="7" spans="1:18" x14ac:dyDescent="0.2">
      <c r="A7" s="29">
        <v>1</v>
      </c>
      <c r="B7" s="29" t="s">
        <v>66</v>
      </c>
      <c r="C7" s="29">
        <v>427</v>
      </c>
      <c r="D7" s="30">
        <v>186</v>
      </c>
      <c r="E7" s="29">
        <v>16.2</v>
      </c>
      <c r="F7" s="29">
        <f>18.5-9.8</f>
        <v>8.6999999999999993</v>
      </c>
      <c r="G7" s="31">
        <v>190</v>
      </c>
      <c r="H7" s="32">
        <f>SUM(I7:J7)</f>
        <v>879966</v>
      </c>
      <c r="I7" s="33">
        <f>D7*E7*G7</f>
        <v>572508</v>
      </c>
      <c r="J7" s="33">
        <f>D7*F7*G7</f>
        <v>307457.99999999994</v>
      </c>
      <c r="K7" s="34">
        <f>ROUND(I7/1000,1)</f>
        <v>572.5</v>
      </c>
      <c r="L7" s="34">
        <f>ROUND(J7/1000,1)</f>
        <v>307.5</v>
      </c>
    </row>
    <row r="8" spans="1:18" s="28" customFormat="1" ht="13.5" x14ac:dyDescent="0.25">
      <c r="A8" s="23"/>
      <c r="B8" s="23" t="s">
        <v>67</v>
      </c>
      <c r="C8" s="35">
        <f>SUM(C9:C18)</f>
        <v>1516</v>
      </c>
      <c r="D8" s="24">
        <f>SUM(D9:D18)</f>
        <v>726</v>
      </c>
      <c r="E8" s="24">
        <f>E7</f>
        <v>16.2</v>
      </c>
      <c r="F8" s="24">
        <f>F7</f>
        <v>8.6999999999999993</v>
      </c>
      <c r="G8" s="36"/>
      <c r="H8" s="25">
        <f>SUM(H9:H18)</f>
        <v>3727633.6</v>
      </c>
      <c r="I8" s="26">
        <f>SUM(I9:I18)</f>
        <v>2228492</v>
      </c>
      <c r="J8" s="26">
        <f>SUM(J9:J18)</f>
        <v>1499141.5999999999</v>
      </c>
      <c r="K8" s="27">
        <f>SUM(K9:K18)</f>
        <v>2228.5</v>
      </c>
      <c r="L8" s="27">
        <f>SUM(L9:L18)</f>
        <v>1499.2</v>
      </c>
      <c r="R8" s="19"/>
    </row>
    <row r="9" spans="1:18" x14ac:dyDescent="0.2">
      <c r="A9" s="29">
        <v>1</v>
      </c>
      <c r="B9" s="29" t="s">
        <v>68</v>
      </c>
      <c r="C9" s="29">
        <f>786-6</f>
        <v>780</v>
      </c>
      <c r="D9" s="30">
        <v>270</v>
      </c>
      <c r="E9" s="29">
        <f>E7</f>
        <v>16.2</v>
      </c>
      <c r="F9" s="29">
        <f>F7</f>
        <v>8.6999999999999993</v>
      </c>
      <c r="G9" s="31">
        <v>190</v>
      </c>
      <c r="H9" s="32">
        <f>SUM(I9:J9)</f>
        <v>1276770.3999999999</v>
      </c>
      <c r="I9" s="37">
        <f>D9*E9*G9-595.6</f>
        <v>830464.4</v>
      </c>
      <c r="J9" s="38">
        <f>D9*F9*G9-4</f>
        <v>446306</v>
      </c>
      <c r="K9" s="34">
        <f>ROUND(I9/1000,1)</f>
        <v>830.5</v>
      </c>
      <c r="L9" s="34">
        <f t="shared" ref="K9:L18" si="0">ROUND(J9/1000,1)</f>
        <v>446.3</v>
      </c>
      <c r="N9" s="19">
        <f>6+2</f>
        <v>8</v>
      </c>
      <c r="O9" s="19">
        <v>16</v>
      </c>
      <c r="P9" s="19" t="s">
        <v>69</v>
      </c>
    </row>
    <row r="10" spans="1:18" x14ac:dyDescent="0.2">
      <c r="A10" s="29"/>
      <c r="B10" s="29" t="s">
        <v>70</v>
      </c>
      <c r="C10" s="29">
        <v>9</v>
      </c>
      <c r="D10" s="30">
        <v>7</v>
      </c>
      <c r="E10" s="29">
        <f>E9</f>
        <v>16.2</v>
      </c>
      <c r="F10" s="29">
        <f>22-9.8</f>
        <v>12.2</v>
      </c>
      <c r="G10" s="31">
        <v>172</v>
      </c>
      <c r="H10" s="32">
        <f>SUM(I10:J10)</f>
        <v>34193.599999999999</v>
      </c>
      <c r="I10" s="33">
        <f>D10*E10*G10</f>
        <v>19504.8</v>
      </c>
      <c r="J10" s="33">
        <f>D10*F10*G10</f>
        <v>14688.8</v>
      </c>
      <c r="K10" s="34">
        <f t="shared" si="0"/>
        <v>19.5</v>
      </c>
      <c r="L10" s="34">
        <f t="shared" si="0"/>
        <v>14.7</v>
      </c>
      <c r="N10" s="19">
        <v>6</v>
      </c>
    </row>
    <row r="11" spans="1:18" x14ac:dyDescent="0.2">
      <c r="A11" s="29"/>
      <c r="B11" s="29" t="s">
        <v>71</v>
      </c>
      <c r="C11" s="29">
        <v>2</v>
      </c>
      <c r="D11" s="30">
        <v>2</v>
      </c>
      <c r="E11" s="29">
        <f>E10</f>
        <v>16.2</v>
      </c>
      <c r="F11" s="29">
        <f>F10</f>
        <v>12.2</v>
      </c>
      <c r="G11" s="31">
        <v>172</v>
      </c>
      <c r="H11" s="33">
        <f>SUM(I11:J11)</f>
        <v>9769.6</v>
      </c>
      <c r="I11" s="33">
        <f>D11*E11*G11</f>
        <v>5572.8</v>
      </c>
      <c r="J11" s="33">
        <f>D11*F11*G11</f>
        <v>4196.8</v>
      </c>
      <c r="K11" s="34">
        <f>ROUND(I11/1000,1)</f>
        <v>5.6</v>
      </c>
      <c r="L11" s="34">
        <f>ROUND(J11/1000,1)</f>
        <v>4.2</v>
      </c>
      <c r="N11" s="19">
        <v>4</v>
      </c>
      <c r="O11" s="19" t="s">
        <v>72</v>
      </c>
    </row>
    <row r="12" spans="1:18" x14ac:dyDescent="0.2">
      <c r="A12" s="29">
        <v>2</v>
      </c>
      <c r="B12" s="29" t="s">
        <v>73</v>
      </c>
      <c r="C12" s="39">
        <v>139</v>
      </c>
      <c r="D12" s="40">
        <v>73</v>
      </c>
      <c r="E12" s="29">
        <f>E10</f>
        <v>16.2</v>
      </c>
      <c r="F12" s="29">
        <f>F10</f>
        <v>12.2</v>
      </c>
      <c r="G12" s="31">
        <v>190</v>
      </c>
      <c r="H12" s="32">
        <f t="shared" ref="H12:H17" si="1">SUM(I12:J12)</f>
        <v>393907.99999999994</v>
      </c>
      <c r="I12" s="33">
        <f t="shared" ref="I12:I18" si="2">D12*E12*G12</f>
        <v>224693.99999999997</v>
      </c>
      <c r="J12" s="33">
        <f t="shared" ref="J12:J18" si="3">D12*F12*G12</f>
        <v>169213.99999999997</v>
      </c>
      <c r="K12" s="34">
        <f t="shared" si="0"/>
        <v>224.7</v>
      </c>
      <c r="L12" s="34">
        <f t="shared" si="0"/>
        <v>169.2</v>
      </c>
      <c r="N12" s="19">
        <v>13</v>
      </c>
      <c r="O12" s="19">
        <f>19+1</f>
        <v>20</v>
      </c>
      <c r="P12" s="19" t="s">
        <v>74</v>
      </c>
    </row>
    <row r="13" spans="1:18" x14ac:dyDescent="0.2">
      <c r="A13" s="29">
        <v>3</v>
      </c>
      <c r="B13" s="29" t="s">
        <v>75</v>
      </c>
      <c r="C13" s="29">
        <f>166-30</f>
        <v>136</v>
      </c>
      <c r="D13" s="40">
        <v>87</v>
      </c>
      <c r="E13" s="29">
        <f t="shared" ref="E13:F18" si="4">E12</f>
        <v>16.2</v>
      </c>
      <c r="F13" s="29">
        <f t="shared" si="4"/>
        <v>12.2</v>
      </c>
      <c r="G13" s="31">
        <v>190</v>
      </c>
      <c r="H13" s="32">
        <f t="shared" si="1"/>
        <v>469452</v>
      </c>
      <c r="I13" s="33">
        <f t="shared" si="2"/>
        <v>267786</v>
      </c>
      <c r="J13" s="33">
        <f t="shared" si="3"/>
        <v>201665.99999999997</v>
      </c>
      <c r="K13" s="34">
        <f t="shared" si="0"/>
        <v>267.8</v>
      </c>
      <c r="L13" s="34">
        <f t="shared" si="0"/>
        <v>201.7</v>
      </c>
      <c r="N13" s="19">
        <v>7</v>
      </c>
      <c r="O13" s="19">
        <v>17</v>
      </c>
      <c r="P13" s="19" t="s">
        <v>76</v>
      </c>
    </row>
    <row r="14" spans="1:18" x14ac:dyDescent="0.2">
      <c r="A14" s="29"/>
      <c r="B14" s="29" t="s">
        <v>77</v>
      </c>
      <c r="C14" s="29">
        <v>5</v>
      </c>
      <c r="D14" s="30">
        <v>4</v>
      </c>
      <c r="E14" s="29">
        <f t="shared" si="4"/>
        <v>16.2</v>
      </c>
      <c r="F14" s="29">
        <f t="shared" si="4"/>
        <v>12.2</v>
      </c>
      <c r="G14" s="31">
        <v>172</v>
      </c>
      <c r="H14" s="32">
        <f>SUM(I14:J14)</f>
        <v>19539.2</v>
      </c>
      <c r="I14" s="33">
        <f t="shared" si="2"/>
        <v>11145.6</v>
      </c>
      <c r="J14" s="33">
        <f t="shared" si="3"/>
        <v>8393.6</v>
      </c>
      <c r="K14" s="34">
        <f t="shared" si="0"/>
        <v>11.1</v>
      </c>
      <c r="L14" s="34">
        <f t="shared" si="0"/>
        <v>8.4</v>
      </c>
      <c r="N14" s="19">
        <v>2</v>
      </c>
    </row>
    <row r="15" spans="1:18" x14ac:dyDescent="0.2">
      <c r="A15" s="29"/>
      <c r="B15" s="29" t="s">
        <v>78</v>
      </c>
      <c r="C15" s="29">
        <v>4</v>
      </c>
      <c r="D15" s="30">
        <v>6</v>
      </c>
      <c r="E15" s="29">
        <f>E17</f>
        <v>16.2</v>
      </c>
      <c r="F15" s="29">
        <f>F17</f>
        <v>12.2</v>
      </c>
      <c r="G15" s="31">
        <v>172</v>
      </c>
      <c r="H15" s="33">
        <f>SUM(I15:J15)</f>
        <v>29308.799999999996</v>
      </c>
      <c r="I15" s="33">
        <f>D15*E15*G15</f>
        <v>16718.399999999998</v>
      </c>
      <c r="J15" s="33">
        <f>D15*F15*G15</f>
        <v>12590.399999999998</v>
      </c>
      <c r="K15" s="34">
        <f>ROUND(I15/1000,1)</f>
        <v>16.7</v>
      </c>
      <c r="L15" s="34">
        <f>ROUND(J15/1000,1)</f>
        <v>12.6</v>
      </c>
      <c r="N15" s="19">
        <v>4</v>
      </c>
    </row>
    <row r="16" spans="1:18" x14ac:dyDescent="0.2">
      <c r="A16" s="29">
        <v>4</v>
      </c>
      <c r="B16" s="29" t="s">
        <v>79</v>
      </c>
      <c r="C16" s="29">
        <v>106</v>
      </c>
      <c r="D16" s="30">
        <v>68</v>
      </c>
      <c r="E16" s="29">
        <f>E14</f>
        <v>16.2</v>
      </c>
      <c r="F16" s="29">
        <f>F14</f>
        <v>12.2</v>
      </c>
      <c r="G16" s="31">
        <v>190</v>
      </c>
      <c r="H16" s="32">
        <f t="shared" si="1"/>
        <v>366927.99999999994</v>
      </c>
      <c r="I16" s="33">
        <f t="shared" si="2"/>
        <v>209303.99999999997</v>
      </c>
      <c r="J16" s="33">
        <f t="shared" si="3"/>
        <v>157623.99999999997</v>
      </c>
      <c r="K16" s="34">
        <f t="shared" si="0"/>
        <v>209.3</v>
      </c>
      <c r="L16" s="34">
        <f t="shared" si="0"/>
        <v>157.6</v>
      </c>
      <c r="N16" s="19">
        <v>5</v>
      </c>
    </row>
    <row r="17" spans="1:18" x14ac:dyDescent="0.2">
      <c r="A17" s="29">
        <v>5</v>
      </c>
      <c r="B17" s="29" t="s">
        <v>80</v>
      </c>
      <c r="C17" s="29">
        <v>260</v>
      </c>
      <c r="D17" s="30">
        <v>166</v>
      </c>
      <c r="E17" s="29">
        <f t="shared" si="4"/>
        <v>16.2</v>
      </c>
      <c r="F17" s="29">
        <f t="shared" si="4"/>
        <v>12.2</v>
      </c>
      <c r="G17" s="31">
        <v>190</v>
      </c>
      <c r="H17" s="32">
        <f t="shared" si="1"/>
        <v>895735.99999999988</v>
      </c>
      <c r="I17" s="33">
        <f t="shared" si="2"/>
        <v>510947.99999999994</v>
      </c>
      <c r="J17" s="33">
        <f t="shared" si="3"/>
        <v>384787.99999999994</v>
      </c>
      <c r="K17" s="34">
        <f t="shared" si="0"/>
        <v>510.9</v>
      </c>
      <c r="L17" s="34">
        <f t="shared" si="0"/>
        <v>384.8</v>
      </c>
      <c r="N17" s="19">
        <v>8</v>
      </c>
    </row>
    <row r="18" spans="1:18" x14ac:dyDescent="0.2">
      <c r="A18" s="29">
        <v>6</v>
      </c>
      <c r="B18" s="29" t="s">
        <v>81</v>
      </c>
      <c r="C18" s="29">
        <v>75</v>
      </c>
      <c r="D18" s="30">
        <v>43</v>
      </c>
      <c r="E18" s="29">
        <f t="shared" si="4"/>
        <v>16.2</v>
      </c>
      <c r="F18" s="29">
        <f t="shared" si="4"/>
        <v>12.2</v>
      </c>
      <c r="G18" s="31">
        <v>190</v>
      </c>
      <c r="H18" s="32">
        <f>SUM(I18:J18)</f>
        <v>232028</v>
      </c>
      <c r="I18" s="33">
        <f t="shared" si="2"/>
        <v>132354</v>
      </c>
      <c r="J18" s="33">
        <f t="shared" si="3"/>
        <v>99674</v>
      </c>
      <c r="K18" s="34">
        <f>ROUND(I18/1000,1)</f>
        <v>132.4</v>
      </c>
      <c r="L18" s="34">
        <f t="shared" si="0"/>
        <v>99.7</v>
      </c>
      <c r="N18" s="19">
        <v>9</v>
      </c>
      <c r="O18" s="19">
        <v>19</v>
      </c>
      <c r="P18" s="19" t="s">
        <v>82</v>
      </c>
    </row>
    <row r="19" spans="1:18" ht="14.25" x14ac:dyDescent="0.2">
      <c r="A19" s="41" t="s">
        <v>83</v>
      </c>
      <c r="B19" s="42"/>
      <c r="C19" s="43">
        <f>C6+C8</f>
        <v>1943</v>
      </c>
      <c r="D19" s="43">
        <f>D6+D8</f>
        <v>912</v>
      </c>
      <c r="E19" s="42">
        <f>E11</f>
        <v>16.2</v>
      </c>
      <c r="F19" s="42">
        <f>F11</f>
        <v>12.2</v>
      </c>
      <c r="G19" s="44">
        <f>G11</f>
        <v>172</v>
      </c>
      <c r="H19" s="43">
        <f>H6+H8</f>
        <v>4607599.5999999996</v>
      </c>
      <c r="I19" s="43">
        <f>I6+I8</f>
        <v>2801000</v>
      </c>
      <c r="J19" s="45">
        <f>J6+J8</f>
        <v>1806599.5999999999</v>
      </c>
      <c r="K19" s="46"/>
      <c r="L19" s="46">
        <f>SUM(L20:L21)</f>
        <v>1556.5</v>
      </c>
    </row>
    <row r="20" spans="1:18" s="28" customFormat="1" ht="13.5" x14ac:dyDescent="0.25">
      <c r="A20" s="23"/>
      <c r="B20" s="23" t="s">
        <v>84</v>
      </c>
      <c r="C20" s="23">
        <v>30</v>
      </c>
      <c r="D20" s="47">
        <v>30</v>
      </c>
      <c r="E20" s="23">
        <v>154</v>
      </c>
      <c r="F20" s="36">
        <v>250</v>
      </c>
      <c r="G20" s="36">
        <v>223</v>
      </c>
      <c r="H20" s="25">
        <f>SUM(I20:J20)</f>
        <v>1499452</v>
      </c>
      <c r="I20" s="25"/>
      <c r="J20" s="26">
        <f>26*F20*G20+4*(210-154)*G20</f>
        <v>1499452</v>
      </c>
      <c r="K20" s="48">
        <f>ROUND(I20/1000,1)</f>
        <v>0</v>
      </c>
      <c r="L20" s="49">
        <f>ROUND(J20/1000,1)</f>
        <v>1499.5</v>
      </c>
      <c r="M20" s="18" t="s">
        <v>85</v>
      </c>
      <c r="N20" s="18"/>
      <c r="R20" s="18"/>
    </row>
    <row r="21" spans="1:18" s="28" customFormat="1" ht="13.5" x14ac:dyDescent="0.25">
      <c r="A21" s="23"/>
      <c r="B21" s="23" t="s">
        <v>86</v>
      </c>
      <c r="C21" s="23">
        <v>6</v>
      </c>
      <c r="D21" s="47">
        <v>6</v>
      </c>
      <c r="E21" s="23"/>
      <c r="F21" s="36">
        <v>50</v>
      </c>
      <c r="G21" s="36">
        <v>190</v>
      </c>
      <c r="H21" s="25">
        <f>SUM(I21:J21)</f>
        <v>57000</v>
      </c>
      <c r="I21" s="25">
        <f>D21*E21*G21</f>
        <v>0</v>
      </c>
      <c r="J21" s="26">
        <f>D21*F21*G21</f>
        <v>57000</v>
      </c>
      <c r="K21" s="34">
        <f>ROUND(I21/1000,1)</f>
        <v>0</v>
      </c>
      <c r="L21" s="34">
        <f>ROUND(J21/1000,1)</f>
        <v>57</v>
      </c>
      <c r="M21" s="19"/>
      <c r="N21" s="19"/>
      <c r="R21" s="19"/>
    </row>
    <row r="22" spans="1:18" ht="14.25" x14ac:dyDescent="0.2">
      <c r="A22" s="41" t="s">
        <v>87</v>
      </c>
      <c r="B22" s="42"/>
      <c r="C22" s="43">
        <f>C20+C21</f>
        <v>36</v>
      </c>
      <c r="D22" s="43">
        <f>D20+D21</f>
        <v>36</v>
      </c>
      <c r="E22" s="42"/>
      <c r="F22" s="44"/>
      <c r="G22" s="44"/>
      <c r="H22" s="43">
        <f>SUM(H19:H21)</f>
        <v>6164051.5999999996</v>
      </c>
      <c r="I22" s="50">
        <f>SUM(I19:I21)</f>
        <v>2801000</v>
      </c>
      <c r="J22" s="50">
        <f>SUM(J19:J21)</f>
        <v>3363051.5999999996</v>
      </c>
      <c r="K22" s="46">
        <f>K6+K8+K19</f>
        <v>2801</v>
      </c>
      <c r="L22" s="46">
        <f>L6+L8+L19</f>
        <v>3363.2</v>
      </c>
    </row>
    <row r="23" spans="1:18" ht="14.25" x14ac:dyDescent="0.2">
      <c r="A23" s="51"/>
      <c r="B23" s="52"/>
      <c r="C23" s="52"/>
      <c r="D23" s="64">
        <f>D19-D7</f>
        <v>726</v>
      </c>
      <c r="E23" s="52"/>
      <c r="F23" s="53"/>
      <c r="G23" s="53"/>
      <c r="H23" s="53"/>
      <c r="I23" s="54">
        <v>2801</v>
      </c>
      <c r="J23" s="55">
        <v>2040.4</v>
      </c>
      <c r="K23" s="56"/>
      <c r="L23" s="56"/>
      <c r="M23" s="56"/>
    </row>
    <row r="24" spans="1:18" ht="13.5" x14ac:dyDescent="0.25">
      <c r="G24" s="57"/>
      <c r="H24" s="57"/>
      <c r="I24" s="58">
        <f>I23*1000-I19</f>
        <v>0</v>
      </c>
      <c r="J24" s="59">
        <f>J23*1000-J19-J21</f>
        <v>176800.40000000014</v>
      </c>
      <c r="K24" s="60"/>
      <c r="L24" s="60"/>
      <c r="M24" s="60"/>
    </row>
    <row r="25" spans="1:18" x14ac:dyDescent="0.2">
      <c r="A25" s="19" t="s">
        <v>88</v>
      </c>
      <c r="C25" s="19" t="s">
        <v>89</v>
      </c>
      <c r="E25" s="61"/>
      <c r="I25" s="62"/>
    </row>
    <row r="26" spans="1:18" x14ac:dyDescent="0.2">
      <c r="E26" s="61"/>
      <c r="I26" s="19">
        <f>I24/I22</f>
        <v>0</v>
      </c>
      <c r="L26" s="20"/>
      <c r="M26" s="20"/>
    </row>
    <row r="27" spans="1:18" x14ac:dyDescent="0.2">
      <c r="A27" s="19" t="s">
        <v>90</v>
      </c>
      <c r="C27" s="19" t="s">
        <v>91</v>
      </c>
      <c r="E27" s="61"/>
      <c r="L27" s="20"/>
      <c r="M27" s="20"/>
    </row>
    <row r="28" spans="1:18" x14ac:dyDescent="0.2">
      <c r="E28" s="61"/>
      <c r="L28" s="57"/>
      <c r="M28" s="57"/>
    </row>
    <row r="29" spans="1:18" x14ac:dyDescent="0.2">
      <c r="A29" s="63"/>
      <c r="E29" s="61"/>
    </row>
    <row r="30" spans="1:18" x14ac:dyDescent="0.2">
      <c r="E30" s="61"/>
    </row>
    <row r="31" spans="1:18" x14ac:dyDescent="0.2">
      <c r="E31" s="61"/>
    </row>
  </sheetData>
  <mergeCells count="9">
    <mergeCell ref="A3:J3"/>
    <mergeCell ref="A4:A5"/>
    <mergeCell ref="B4:B5"/>
    <mergeCell ref="C4:C5"/>
    <mergeCell ref="D4:D5"/>
    <mergeCell ref="E4:F4"/>
    <mergeCell ref="G4:G5"/>
    <mergeCell ref="H4:H5"/>
    <mergeCell ref="I4:J4"/>
  </mergeCells>
  <printOptions horizontalCentered="1"/>
  <pageMargins left="0.43307086614173229" right="0.39370078740157483" top="0.59055118110236227" bottom="0.39370078740157483" header="0.51181102362204722" footer="0.51181102362204722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раздел 6 (школьное питание)</vt:lpstr>
      <vt:lpstr>ацк</vt:lpstr>
      <vt:lpstr>прил. 3</vt:lpstr>
      <vt:lpstr>ацк!LAST_CELL</vt:lpstr>
      <vt:lpstr>'прил. 3'!Область_печати</vt:lpstr>
      <vt:lpstr>'раздел 6 (школьное питание)'!Область_печати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2019-10-15T04:08:16Z</dcterms:modified>
</cp:coreProperties>
</file>